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26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6" i="4" l="1"/>
  <c r="G199" i="4" l="1"/>
  <c r="G200" i="4" s="1"/>
  <c r="G188" i="4" l="1"/>
  <c r="G184" i="4"/>
  <c r="G181" i="4"/>
  <c r="G176" i="4"/>
  <c r="G171" i="4"/>
  <c r="G166" i="4"/>
  <c r="G161" i="4"/>
  <c r="G156" i="4"/>
  <c r="G151" i="4"/>
  <c r="G146" i="4"/>
  <c r="G141" i="4"/>
  <c r="G136" i="4"/>
  <c r="G131" i="4"/>
  <c r="G126" i="4"/>
  <c r="G118" i="4"/>
  <c r="G111" i="4"/>
  <c r="G102" i="4"/>
  <c r="G96" i="4"/>
  <c r="G87" i="4"/>
  <c r="G81" i="4"/>
  <c r="G75" i="4"/>
  <c r="G69" i="4"/>
  <c r="G63" i="4"/>
  <c r="G14" i="4"/>
  <c r="G12" i="4"/>
  <c r="G54" i="4" l="1"/>
  <c r="G57" i="4" s="1"/>
  <c r="G52" i="4"/>
  <c r="G51" i="4"/>
  <c r="G50" i="4"/>
  <c r="G49" i="4"/>
  <c r="G47" i="4"/>
  <c r="G48" i="4" s="1"/>
  <c r="G45" i="4"/>
  <c r="G44" i="4"/>
  <c r="G40" i="4"/>
  <c r="G36" i="4"/>
  <c r="G34" i="4"/>
  <c r="G33" i="4"/>
  <c r="G32" i="4"/>
  <c r="G28" i="4"/>
  <c r="G24" i="4"/>
  <c r="G22" i="4"/>
  <c r="G21" i="4"/>
  <c r="G20" i="4"/>
  <c r="G17" i="4"/>
  <c r="G16" i="4"/>
  <c r="G15" i="4"/>
  <c r="G23" i="4" l="1"/>
  <c r="G53" i="4"/>
  <c r="G19" i="4"/>
  <c r="G35" i="4"/>
  <c r="G46" i="4"/>
</calcChain>
</file>

<file path=xl/sharedStrings.xml><?xml version="1.0" encoding="utf-8"?>
<sst xmlns="http://schemas.openxmlformats.org/spreadsheetml/2006/main" count="327" uniqueCount="131">
  <si>
    <t>Наименование учреждения</t>
  </si>
  <si>
    <t>Наименование муниципальной услуги</t>
  </si>
  <si>
    <t>Натуральные показатели</t>
  </si>
  <si>
    <t>Ед. изм. натуральных показателей</t>
  </si>
  <si>
    <t>Нормативные затраты, руб.</t>
  </si>
  <si>
    <t>Сумма субсидии, руб.</t>
  </si>
  <si>
    <t xml:space="preserve">Показатель объема услуги (работы) </t>
  </si>
  <si>
    <t>Приложение</t>
  </si>
  <si>
    <t xml:space="preserve">Расчет субсидий на выполнение муниципального задания на 2026 год </t>
  </si>
  <si>
    <t xml:space="preserve">Реализация дополнительных общеразвивающих программ в области физической культуры и спорта </t>
  </si>
  <si>
    <t xml:space="preserve">Обеспечение функционирования модели персонифицированного финансирования дополнительного образования детей </t>
  </si>
  <si>
    <t>Организация и проведение спортивно-оздоровительной работы по развитию физической культуры и спорта среди различных групп населения</t>
  </si>
  <si>
    <t>МАУ ДО "ФОК в г.Урень НО"</t>
  </si>
  <si>
    <t>Количество человеко-часов</t>
  </si>
  <si>
    <t>Чел./час</t>
  </si>
  <si>
    <t>Количество посещений</t>
  </si>
  <si>
    <t>Человек</t>
  </si>
  <si>
    <t>МБУ "Уренское ПАП"</t>
  </si>
  <si>
    <t>Подвоз спортсменов к месту проведения спортивных мероприятий</t>
  </si>
  <si>
    <t>количество выполненных рейсов</t>
  </si>
  <si>
    <t>МБУК "Музейно-выставочный комплекс им.в.Ф.Мамонтов"</t>
  </si>
  <si>
    <t>Число посетителей</t>
  </si>
  <si>
    <t>человек</t>
  </si>
  <si>
    <t>2833</t>
  </si>
  <si>
    <t>3000</t>
  </si>
  <si>
    <t>Количество музейных предметов, переведенных в электронный вид</t>
  </si>
  <si>
    <t xml:space="preserve">единица </t>
  </si>
  <si>
    <t>120</t>
  </si>
  <si>
    <t>5833</t>
  </si>
  <si>
    <t>МБУК "Уренская централизованная библиотечная система"</t>
  </si>
  <si>
    <t>единица</t>
  </si>
  <si>
    <t>156496</t>
  </si>
  <si>
    <t>1157</t>
  </si>
  <si>
    <t>Количество документов</t>
  </si>
  <si>
    <t>2180</t>
  </si>
  <si>
    <t>МАУК "Уренская централизованная клубная система"</t>
  </si>
  <si>
    <t>Количество проведенных мероприятий</t>
  </si>
  <si>
    <t>человеко-день</t>
  </si>
  <si>
    <t>Количество участников мероприятий</t>
  </si>
  <si>
    <t>час</t>
  </si>
  <si>
    <t xml:space="preserve">Количество проведенных мероприятий </t>
  </si>
  <si>
    <t>Число зрителей</t>
  </si>
  <si>
    <t>МАУК "Уренский Дом Ремесел"</t>
  </si>
  <si>
    <t>МБУДО"Детская художественная школа"</t>
  </si>
  <si>
    <t>Число обучающихся</t>
  </si>
  <si>
    <t>человеко-час</t>
  </si>
  <si>
    <t>МБУДО"Детская музыкальная школа им. В.Б.Трифонова"</t>
  </si>
  <si>
    <t>МАУ"Редакция газеты"Уренские вести"</t>
  </si>
  <si>
    <t>количество печатных страниц</t>
  </si>
  <si>
    <t>штука</t>
  </si>
  <si>
    <t>объем тиража</t>
  </si>
  <si>
    <t>количество номеров</t>
  </si>
  <si>
    <t>МАОУ "Уренская СОШ №1"</t>
  </si>
  <si>
    <t>Реализация основных общеобразовательных программ начального общего, основного общего и среднего общего  образования</t>
  </si>
  <si>
    <t>МАОУ "Уренская СОШ №2"</t>
  </si>
  <si>
    <t>МБОУ "Арьёвская СОШ"</t>
  </si>
  <si>
    <t>МАОУ "Устанская СОШ"</t>
  </si>
  <si>
    <t>МАОУ "Карпунихинская СОШ"</t>
  </si>
  <si>
    <t>МБОУ "Б. Терсенская СОШ"</t>
  </si>
  <si>
    <t>Присмотр и уход</t>
  </si>
  <si>
    <t>Число детей</t>
  </si>
  <si>
    <t>Реализация основных общеобразовательных программ дошкольного образования, начального общего, основного общего и среднего общего  образования</t>
  </si>
  <si>
    <t>МАОУ "Горевская СОШ"</t>
  </si>
  <si>
    <t>МБОУ "Карповская СОШ"</t>
  </si>
  <si>
    <t>МБОУ "Темтовская ООШ"</t>
  </si>
  <si>
    <t>Реализация основных общеобразовательных программ дошкольного образования, начального общег и основного общего  образования</t>
  </si>
  <si>
    <t>МБОУ "Минеевская ООШ"</t>
  </si>
  <si>
    <t>МАДОУ "Парус"</t>
  </si>
  <si>
    <t>Реализация основных общеобразовательных программ дошкольного   образования</t>
  </si>
  <si>
    <t>МАДОУ "Ромашка"</t>
  </si>
  <si>
    <t>МБДОУ д/с  "Теремок"</t>
  </si>
  <si>
    <t>МБДОУ д/с  "Радуга"</t>
  </si>
  <si>
    <t>МАДОУ д/с  "Сказка"</t>
  </si>
  <si>
    <t>МБДОУ детский сад "Орлёнок"</t>
  </si>
  <si>
    <t>МБДОУ "Улыбка"</t>
  </si>
  <si>
    <t>МБДОУ "Берёзка"</t>
  </si>
  <si>
    <t>МБДОУ "Росинка"</t>
  </si>
  <si>
    <t>МБДОУ "Солнышко"</t>
  </si>
  <si>
    <t>МБДОУ "Светлячок"</t>
  </si>
  <si>
    <t>МБУ ДО  "ДДТ"             г. Урень</t>
  </si>
  <si>
    <t xml:space="preserve">Реализация дополнительных общеразвивающих  программ </t>
  </si>
  <si>
    <t>Человеко-час</t>
  </si>
  <si>
    <t xml:space="preserve">МБУ  "Центр обслуживания образовательных организаций"           </t>
  </si>
  <si>
    <t>Ведение бухгалтерского учета бюджетными учреждениями, формирование регистров бухгалтерского учета, формирование финансовой (бухгалтерской) отчетности бюджетных и автономных учреждений, формирование бюджетной отчетности для главного распорядителя, распорядителя бюджетных средств, уполномоченного на формирование сводных и консолидированных форм отчетности</t>
  </si>
  <si>
    <t>Количество объектов учета (регистров)</t>
  </si>
  <si>
    <t>единиц</t>
  </si>
  <si>
    <t xml:space="preserve">          ИТОГО</t>
  </si>
  <si>
    <t>Публичный показ музейных предметов,музейных коллекций(в стац.условиях,бесплатно)</t>
  </si>
  <si>
    <t>Библиотечное,библиографическое и информационное обслуживание пользователей библиотеки (в стационарных условиях)</t>
  </si>
  <si>
    <t>Публичный показ музейных предметов,музейных коллекций(в стац.условиях,платно)</t>
  </si>
  <si>
    <t xml:space="preserve">Формирование,учет,изучение,обеспечение физического сохранения и безопасности музейных предметов, музейных коллекций </t>
  </si>
  <si>
    <t>Библиотечное,библиографическое и информационное обслуживание пользователей библиотеки (вне стационара)</t>
  </si>
  <si>
    <t>Библиографическая обработка документов и создание каталогов</t>
  </si>
  <si>
    <r>
      <t xml:space="preserve">          </t>
    </r>
    <r>
      <rPr>
        <b/>
        <sz val="10"/>
        <color theme="1"/>
        <rFont val="Times New Roman"/>
        <family val="1"/>
        <charset val="204"/>
      </rPr>
      <t>ИТОГО</t>
    </r>
  </si>
  <si>
    <t>Организация и проведение мероприятий (бесплатно)</t>
  </si>
  <si>
    <t>Организация и проведение мероприятий (платно)</t>
  </si>
  <si>
    <t>Показ кинофильмов</t>
  </si>
  <si>
    <t>Организация деятельности клубных формирований самодеятельного творчества (платно)</t>
  </si>
  <si>
    <t>Организация деятельности клубных формирований самодеятельного творчества (бесплатно)</t>
  </si>
  <si>
    <t>Реализация дополнительных общеобразовательных предпрофессиональных програм в области искусств (живопись)</t>
  </si>
  <si>
    <t>Реализация дополнительных общеобразовательных предпрофессиональных програм в области искусств (фортепиано)</t>
  </si>
  <si>
    <t>Реализация дополнительных общеобразовательных предпрофессиональных програм в области искусств (народные инструменты)</t>
  </si>
  <si>
    <t>Реализация дополнительных общеобразовательных предпрофессиональных програм в области искусств (хоровое пение)</t>
  </si>
  <si>
    <t>Реализация дополнительных общеразвивающих программ</t>
  </si>
  <si>
    <t>Осуществление издательской деятельности</t>
  </si>
  <si>
    <r>
      <t xml:space="preserve">        </t>
    </r>
    <r>
      <rPr>
        <b/>
        <sz val="10"/>
        <color theme="1"/>
        <rFont val="Times New Roman"/>
        <family val="1"/>
        <charset val="204"/>
      </rPr>
      <t xml:space="preserve">  ИТОГО</t>
    </r>
  </si>
  <si>
    <t>МАУ "Благоустройство"</t>
  </si>
  <si>
    <t>Организация благоустройства и озеленения</t>
  </si>
  <si>
    <t>Площадь озеленения</t>
  </si>
  <si>
    <t>м2</t>
  </si>
  <si>
    <t>Площадь территории</t>
  </si>
  <si>
    <t xml:space="preserve">Организация капитального ремонта,ремонта и содержания закрепленных автомобильных дорог общего пользования и искусственных дорожных сооружений в их составе </t>
  </si>
  <si>
    <t>Протяженность искуственных дорожных сооружений в составе автомобильных дорог общего пользования</t>
  </si>
  <si>
    <t>погонный метр</t>
  </si>
  <si>
    <t>Протяженность автомобильных дорог общего пользования</t>
  </si>
  <si>
    <t>км.</t>
  </si>
  <si>
    <t>Светоточка сети наружного освещения</t>
  </si>
  <si>
    <t>Светоточка объектов архитектурной подсветки и праздничной иллюминации</t>
  </si>
  <si>
    <t>МАУ "Центр обеспечения безопасности"</t>
  </si>
  <si>
    <t>Обеспечение пожарной безопасности</t>
  </si>
  <si>
    <t>Очаги возгорания на территории района</t>
  </si>
  <si>
    <t>кол-во</t>
  </si>
  <si>
    <t>по факту</t>
  </si>
  <si>
    <t>Жилой фонд и объекты района</t>
  </si>
  <si>
    <t>Подметание улиц и уборка снега</t>
  </si>
  <si>
    <t>Организация освещения улиц</t>
  </si>
  <si>
    <t xml:space="preserve">           ИТОГО</t>
  </si>
  <si>
    <t xml:space="preserve">          ВСЕГО</t>
  </si>
  <si>
    <t>Организация благоустройства и аналогичная деятельность</t>
  </si>
  <si>
    <t>Содержание территорий городских кладбищ</t>
  </si>
  <si>
    <t>гектар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</si>
</sst>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/>
    </xf>
    <xf numFmtId="4" fontId="4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3" fillId="2" borderId="7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/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0"/>
  <sheetViews>
    <sheetView tabSelected="1" topLeftCell="A193" workbookViewId="0">
      <selection activeCell="F193" sqref="F193"/>
    </sheetView>
  </sheetViews>
  <sheetFormatPr defaultRowHeight="15" x14ac:dyDescent="0.25"/>
  <cols>
    <col min="1" max="1" width="23.28515625" customWidth="1"/>
    <col min="2" max="2" width="20.5703125" customWidth="1"/>
    <col min="3" max="3" width="24.7109375" customWidth="1"/>
    <col min="4" max="4" width="12.7109375" customWidth="1"/>
    <col min="5" max="5" width="13.85546875" customWidth="1"/>
    <col min="6" max="6" width="14.7109375" customWidth="1"/>
    <col min="7" max="7" width="16.7109375" bestFit="1" customWidth="1"/>
    <col min="8" max="8" width="13.28515625" customWidth="1"/>
    <col min="9" max="9" width="18.5703125" customWidth="1"/>
    <col min="10" max="10" width="25.140625" customWidth="1"/>
    <col min="11" max="11" width="13.42578125" customWidth="1"/>
  </cols>
  <sheetData>
    <row r="2" spans="1:13" x14ac:dyDescent="0.25">
      <c r="G2" s="1" t="s">
        <v>7</v>
      </c>
      <c r="H2" s="1"/>
      <c r="I2" s="1"/>
      <c r="J2" s="1"/>
      <c r="K2" s="1"/>
      <c r="L2" s="1"/>
      <c r="M2" s="1"/>
    </row>
    <row r="3" spans="1:13" x14ac:dyDescent="0.25">
      <c r="A3" s="75" t="s">
        <v>8</v>
      </c>
      <c r="B3" s="75"/>
      <c r="C3" s="75"/>
      <c r="D3" s="75"/>
      <c r="E3" s="75"/>
      <c r="F3" s="75"/>
      <c r="G3" s="75"/>
    </row>
    <row r="7" spans="1:13" x14ac:dyDescent="0.25">
      <c r="A7" s="76" t="s">
        <v>0</v>
      </c>
      <c r="B7" s="78" t="s">
        <v>1</v>
      </c>
      <c r="C7" s="76" t="s">
        <v>6</v>
      </c>
      <c r="D7" s="76" t="s">
        <v>3</v>
      </c>
      <c r="E7" s="80" t="s">
        <v>2</v>
      </c>
      <c r="F7" s="80" t="s">
        <v>4</v>
      </c>
      <c r="G7" s="80" t="s">
        <v>5</v>
      </c>
    </row>
    <row r="8" spans="1:13" x14ac:dyDescent="0.25">
      <c r="A8" s="77"/>
      <c r="B8" s="79"/>
      <c r="C8" s="76"/>
      <c r="D8" s="77"/>
      <c r="E8" s="81"/>
      <c r="F8" s="81"/>
      <c r="G8" s="81"/>
    </row>
    <row r="9" spans="1:13" ht="96" customHeight="1" x14ac:dyDescent="0.25">
      <c r="A9" s="54" t="s">
        <v>12</v>
      </c>
      <c r="B9" s="25" t="s">
        <v>9</v>
      </c>
      <c r="C9" s="13" t="s">
        <v>13</v>
      </c>
      <c r="D9" s="13" t="s">
        <v>14</v>
      </c>
      <c r="E9" s="22">
        <v>211900</v>
      </c>
      <c r="F9" s="22">
        <v>64.67</v>
      </c>
      <c r="G9" s="15">
        <v>13704512.800000001</v>
      </c>
    </row>
    <row r="10" spans="1:13" ht="89.25" x14ac:dyDescent="0.25">
      <c r="A10" s="56"/>
      <c r="B10" s="25" t="s">
        <v>10</v>
      </c>
      <c r="C10" s="13" t="s">
        <v>13</v>
      </c>
      <c r="D10" s="13" t="s">
        <v>14</v>
      </c>
      <c r="E10" s="22">
        <v>101600</v>
      </c>
      <c r="F10" s="22">
        <v>94.55</v>
      </c>
      <c r="G10" s="15">
        <v>9606387.1999999993</v>
      </c>
    </row>
    <row r="11" spans="1:13" ht="89.25" x14ac:dyDescent="0.25">
      <c r="A11" s="55"/>
      <c r="B11" s="25" t="s">
        <v>11</v>
      </c>
      <c r="C11" s="13" t="s">
        <v>15</v>
      </c>
      <c r="D11" s="13" t="s">
        <v>16</v>
      </c>
      <c r="E11" s="22">
        <v>140000</v>
      </c>
      <c r="F11" s="22">
        <v>590.57000000000005</v>
      </c>
      <c r="G11" s="15">
        <v>82680200</v>
      </c>
    </row>
    <row r="12" spans="1:13" x14ac:dyDescent="0.25">
      <c r="A12" s="84" t="s">
        <v>86</v>
      </c>
      <c r="B12" s="85"/>
      <c r="C12" s="85"/>
      <c r="D12" s="85"/>
      <c r="E12" s="85"/>
      <c r="F12" s="86"/>
      <c r="G12" s="27">
        <f>G9+G10+G11</f>
        <v>105991100</v>
      </c>
    </row>
    <row r="13" spans="1:13" ht="51" x14ac:dyDescent="0.25">
      <c r="A13" s="26" t="s">
        <v>17</v>
      </c>
      <c r="B13" s="13" t="s">
        <v>18</v>
      </c>
      <c r="C13" s="13" t="s">
        <v>19</v>
      </c>
      <c r="D13" s="13" t="s">
        <v>30</v>
      </c>
      <c r="E13" s="17">
        <v>20</v>
      </c>
      <c r="F13" s="28">
        <v>25000</v>
      </c>
      <c r="G13" s="15">
        <v>500000</v>
      </c>
    </row>
    <row r="14" spans="1:13" x14ac:dyDescent="0.25">
      <c r="A14" s="84" t="s">
        <v>86</v>
      </c>
      <c r="B14" s="85"/>
      <c r="C14" s="85"/>
      <c r="D14" s="85"/>
      <c r="E14" s="85"/>
      <c r="F14" s="86"/>
      <c r="G14" s="27">
        <f>G13</f>
        <v>500000</v>
      </c>
    </row>
    <row r="15" spans="1:13" ht="76.5" x14ac:dyDescent="0.25">
      <c r="A15" s="54" t="s">
        <v>20</v>
      </c>
      <c r="B15" s="4" t="s">
        <v>87</v>
      </c>
      <c r="C15" s="13" t="s">
        <v>21</v>
      </c>
      <c r="D15" s="14" t="s">
        <v>22</v>
      </c>
      <c r="E15" s="23" t="s">
        <v>23</v>
      </c>
      <c r="F15" s="31">
        <v>682.44440522399998</v>
      </c>
      <c r="G15" s="15">
        <f>E15*F15</f>
        <v>1933364.9999995918</v>
      </c>
    </row>
    <row r="16" spans="1:13" ht="63.75" x14ac:dyDescent="0.25">
      <c r="A16" s="56"/>
      <c r="B16" s="4" t="s">
        <v>89</v>
      </c>
      <c r="C16" s="13" t="s">
        <v>21</v>
      </c>
      <c r="D16" s="13" t="s">
        <v>22</v>
      </c>
      <c r="E16" s="23" t="s">
        <v>24</v>
      </c>
      <c r="F16" s="31">
        <v>622.327</v>
      </c>
      <c r="G16" s="15">
        <f>E16*F16</f>
        <v>1866981</v>
      </c>
    </row>
    <row r="17" spans="1:7" ht="38.25" x14ac:dyDescent="0.25">
      <c r="A17" s="56"/>
      <c r="B17" s="66" t="s">
        <v>90</v>
      </c>
      <c r="C17" s="13" t="s">
        <v>25</v>
      </c>
      <c r="D17" s="14" t="s">
        <v>26</v>
      </c>
      <c r="E17" s="23" t="s">
        <v>27</v>
      </c>
      <c r="F17" s="63">
        <v>215.610149151</v>
      </c>
      <c r="G17" s="69">
        <f>E18*F17</f>
        <v>1257653.999997783</v>
      </c>
    </row>
    <row r="18" spans="1:7" x14ac:dyDescent="0.25">
      <c r="A18" s="55"/>
      <c r="B18" s="82"/>
      <c r="C18" s="13" t="s">
        <v>15</v>
      </c>
      <c r="D18" s="13" t="s">
        <v>22</v>
      </c>
      <c r="E18" s="24" t="s">
        <v>28</v>
      </c>
      <c r="F18" s="65"/>
      <c r="G18" s="83"/>
    </row>
    <row r="19" spans="1:7" x14ac:dyDescent="0.25">
      <c r="A19" s="87" t="s">
        <v>93</v>
      </c>
      <c r="B19" s="88"/>
      <c r="C19" s="88"/>
      <c r="D19" s="88"/>
      <c r="E19" s="88"/>
      <c r="F19" s="89"/>
      <c r="G19" s="3">
        <f>SUM(G15:G17)</f>
        <v>5057999.9999973755</v>
      </c>
    </row>
    <row r="20" spans="1:7" ht="89.25" customHeight="1" x14ac:dyDescent="0.25">
      <c r="A20" s="54" t="s">
        <v>29</v>
      </c>
      <c r="B20" s="5" t="s">
        <v>88</v>
      </c>
      <c r="C20" s="13" t="s">
        <v>15</v>
      </c>
      <c r="D20" s="13" t="s">
        <v>30</v>
      </c>
      <c r="E20" s="23" t="s">
        <v>31</v>
      </c>
      <c r="F20" s="31">
        <v>170.187870616</v>
      </c>
      <c r="G20" s="15">
        <f>E20*F20</f>
        <v>26633720.999921534</v>
      </c>
    </row>
    <row r="21" spans="1:7" ht="89.25" x14ac:dyDescent="0.25">
      <c r="A21" s="56"/>
      <c r="B21" s="5" t="s">
        <v>91</v>
      </c>
      <c r="C21" s="13" t="s">
        <v>15</v>
      </c>
      <c r="D21" s="13" t="s">
        <v>30</v>
      </c>
      <c r="E21" s="23" t="s">
        <v>32</v>
      </c>
      <c r="F21" s="31">
        <v>233.63699222100001</v>
      </c>
      <c r="G21" s="15">
        <f>E21*F21</f>
        <v>270317.99999969703</v>
      </c>
    </row>
    <row r="22" spans="1:7" ht="38.25" x14ac:dyDescent="0.25">
      <c r="A22" s="55"/>
      <c r="B22" s="5" t="s">
        <v>92</v>
      </c>
      <c r="C22" s="13" t="s">
        <v>33</v>
      </c>
      <c r="D22" s="14" t="s">
        <v>30</v>
      </c>
      <c r="E22" s="23" t="s">
        <v>34</v>
      </c>
      <c r="F22" s="31">
        <v>1066.63348623</v>
      </c>
      <c r="G22" s="15">
        <f>E22*F22</f>
        <v>2325260.9999814001</v>
      </c>
    </row>
    <row r="23" spans="1:7" x14ac:dyDescent="0.25">
      <c r="A23" s="84" t="s">
        <v>86</v>
      </c>
      <c r="B23" s="85"/>
      <c r="C23" s="85"/>
      <c r="D23" s="85"/>
      <c r="E23" s="85"/>
      <c r="F23" s="86"/>
      <c r="G23" s="3">
        <f>SUM(G20:G22)</f>
        <v>29229299.999902632</v>
      </c>
    </row>
    <row r="24" spans="1:7" ht="25.5" x14ac:dyDescent="0.25">
      <c r="A24" s="54" t="s">
        <v>35</v>
      </c>
      <c r="B24" s="60" t="s">
        <v>94</v>
      </c>
      <c r="C24" s="13" t="s">
        <v>36</v>
      </c>
      <c r="D24" s="13" t="s">
        <v>37</v>
      </c>
      <c r="E24" s="30">
        <v>362735</v>
      </c>
      <c r="F24" s="63">
        <v>113.998707045</v>
      </c>
      <c r="G24" s="74">
        <f>E24*F24</f>
        <v>41351320.999968074</v>
      </c>
    </row>
    <row r="25" spans="1:7" ht="25.5" x14ac:dyDescent="0.25">
      <c r="A25" s="56"/>
      <c r="B25" s="61"/>
      <c r="C25" s="32" t="s">
        <v>38</v>
      </c>
      <c r="D25" s="14" t="s">
        <v>22</v>
      </c>
      <c r="E25" s="30">
        <v>95000</v>
      </c>
      <c r="F25" s="64"/>
      <c r="G25" s="74"/>
    </row>
    <row r="26" spans="1:7" ht="25.5" x14ac:dyDescent="0.25">
      <c r="A26" s="56"/>
      <c r="B26" s="61"/>
      <c r="C26" s="13" t="s">
        <v>36</v>
      </c>
      <c r="D26" s="14" t="s">
        <v>39</v>
      </c>
      <c r="E26" s="30">
        <v>1900</v>
      </c>
      <c r="F26" s="64"/>
      <c r="G26" s="74"/>
    </row>
    <row r="27" spans="1:7" ht="25.5" x14ac:dyDescent="0.25">
      <c r="A27" s="56"/>
      <c r="B27" s="62"/>
      <c r="C27" s="13" t="s">
        <v>40</v>
      </c>
      <c r="D27" s="14" t="s">
        <v>30</v>
      </c>
      <c r="E27" s="30">
        <v>1900</v>
      </c>
      <c r="F27" s="65"/>
      <c r="G27" s="74"/>
    </row>
    <row r="28" spans="1:7" ht="25.5" x14ac:dyDescent="0.25">
      <c r="A28" s="56"/>
      <c r="B28" s="60" t="s">
        <v>95</v>
      </c>
      <c r="C28" s="13" t="s">
        <v>36</v>
      </c>
      <c r="D28" s="13" t="s">
        <v>37</v>
      </c>
      <c r="E28" s="30">
        <v>75547</v>
      </c>
      <c r="F28" s="63">
        <v>273.03506426400003</v>
      </c>
      <c r="G28" s="74">
        <f>E28*F28</f>
        <v>20626979.999952409</v>
      </c>
    </row>
    <row r="29" spans="1:7" ht="25.5" x14ac:dyDescent="0.25">
      <c r="A29" s="56"/>
      <c r="B29" s="61"/>
      <c r="C29" s="32" t="s">
        <v>38</v>
      </c>
      <c r="D29" s="14" t="s">
        <v>22</v>
      </c>
      <c r="E29" s="30">
        <v>35067</v>
      </c>
      <c r="F29" s="64"/>
      <c r="G29" s="74"/>
    </row>
    <row r="30" spans="1:7" ht="25.5" x14ac:dyDescent="0.25">
      <c r="A30" s="56"/>
      <c r="B30" s="61"/>
      <c r="C30" s="13" t="s">
        <v>36</v>
      </c>
      <c r="D30" s="14" t="s">
        <v>39</v>
      </c>
      <c r="E30" s="30">
        <v>958</v>
      </c>
      <c r="F30" s="64"/>
      <c r="G30" s="74"/>
    </row>
    <row r="31" spans="1:7" ht="25.5" x14ac:dyDescent="0.25">
      <c r="A31" s="56"/>
      <c r="B31" s="62"/>
      <c r="C31" s="13" t="s">
        <v>40</v>
      </c>
      <c r="D31" s="14" t="s">
        <v>30</v>
      </c>
      <c r="E31" s="30">
        <v>958</v>
      </c>
      <c r="F31" s="65"/>
      <c r="G31" s="74"/>
    </row>
    <row r="32" spans="1:7" x14ac:dyDescent="0.25">
      <c r="A32" s="56"/>
      <c r="B32" s="6" t="s">
        <v>96</v>
      </c>
      <c r="C32" s="14" t="s">
        <v>41</v>
      </c>
      <c r="D32" s="14" t="s">
        <v>22</v>
      </c>
      <c r="E32" s="30">
        <v>10018</v>
      </c>
      <c r="F32" s="31">
        <v>654.18646436400002</v>
      </c>
      <c r="G32" s="15">
        <f>E32*F32</f>
        <v>6553639.9999985518</v>
      </c>
    </row>
    <row r="33" spans="1:7" ht="63.75" x14ac:dyDescent="0.25">
      <c r="A33" s="56"/>
      <c r="B33" s="12" t="s">
        <v>97</v>
      </c>
      <c r="C33" s="13" t="s">
        <v>15</v>
      </c>
      <c r="D33" s="14" t="s">
        <v>22</v>
      </c>
      <c r="E33" s="14">
        <v>355</v>
      </c>
      <c r="F33" s="31">
        <v>39682.929577399998</v>
      </c>
      <c r="G33" s="15">
        <f>E33*F33</f>
        <v>14087439.999977</v>
      </c>
    </row>
    <row r="34" spans="1:7" ht="63.75" x14ac:dyDescent="0.25">
      <c r="A34" s="55"/>
      <c r="B34" s="12" t="s">
        <v>98</v>
      </c>
      <c r="C34" s="13" t="s">
        <v>15</v>
      </c>
      <c r="D34" s="14" t="s">
        <v>22</v>
      </c>
      <c r="E34" s="14">
        <v>2003</v>
      </c>
      <c r="F34" s="31">
        <v>5741.0479280999998</v>
      </c>
      <c r="G34" s="15">
        <f>E34*F34</f>
        <v>11499318.9999843</v>
      </c>
    </row>
    <row r="35" spans="1:7" x14ac:dyDescent="0.25">
      <c r="A35" s="84" t="s">
        <v>86</v>
      </c>
      <c r="B35" s="85"/>
      <c r="C35" s="85"/>
      <c r="D35" s="85"/>
      <c r="E35" s="85"/>
      <c r="F35" s="86"/>
      <c r="G35" s="3">
        <f>SUM(G24:G34)</f>
        <v>94118699.999880344</v>
      </c>
    </row>
    <row r="36" spans="1:7" ht="25.5" x14ac:dyDescent="0.25">
      <c r="A36" s="54" t="s">
        <v>42</v>
      </c>
      <c r="B36" s="60" t="s">
        <v>94</v>
      </c>
      <c r="C36" s="29" t="s">
        <v>36</v>
      </c>
      <c r="D36" s="29" t="s">
        <v>37</v>
      </c>
      <c r="E36" s="30">
        <v>146.30000000000001</v>
      </c>
      <c r="F36" s="63">
        <v>36776.924128500003</v>
      </c>
      <c r="G36" s="74">
        <f>E36*F36</f>
        <v>5380463.9999995511</v>
      </c>
    </row>
    <row r="37" spans="1:7" ht="25.5" x14ac:dyDescent="0.25">
      <c r="A37" s="56"/>
      <c r="B37" s="61"/>
      <c r="C37" s="29" t="s">
        <v>38</v>
      </c>
      <c r="D37" s="33" t="s">
        <v>22</v>
      </c>
      <c r="E37" s="30">
        <v>4200</v>
      </c>
      <c r="F37" s="64"/>
      <c r="G37" s="74"/>
    </row>
    <row r="38" spans="1:7" ht="25.5" x14ac:dyDescent="0.25">
      <c r="A38" s="56"/>
      <c r="B38" s="61"/>
      <c r="C38" s="29" t="s">
        <v>36</v>
      </c>
      <c r="D38" s="29" t="s">
        <v>39</v>
      </c>
      <c r="E38" s="30">
        <v>150</v>
      </c>
      <c r="F38" s="64"/>
      <c r="G38" s="74"/>
    </row>
    <row r="39" spans="1:7" ht="25.5" x14ac:dyDescent="0.25">
      <c r="A39" s="56"/>
      <c r="B39" s="62"/>
      <c r="C39" s="29" t="s">
        <v>36</v>
      </c>
      <c r="D39" s="29" t="s">
        <v>30</v>
      </c>
      <c r="E39" s="30">
        <v>150</v>
      </c>
      <c r="F39" s="65"/>
      <c r="G39" s="74"/>
    </row>
    <row r="40" spans="1:7" ht="25.5" x14ac:dyDescent="0.25">
      <c r="A40" s="56"/>
      <c r="B40" s="60" t="s">
        <v>95</v>
      </c>
      <c r="C40" s="29" t="s">
        <v>36</v>
      </c>
      <c r="D40" s="29" t="s">
        <v>37</v>
      </c>
      <c r="E40" s="30">
        <v>225</v>
      </c>
      <c r="F40" s="63">
        <v>24512.2844444</v>
      </c>
      <c r="G40" s="74">
        <f>E40*F40</f>
        <v>5515263.9999900004</v>
      </c>
    </row>
    <row r="41" spans="1:7" ht="25.5" x14ac:dyDescent="0.25">
      <c r="A41" s="56"/>
      <c r="B41" s="61"/>
      <c r="C41" s="29" t="s">
        <v>38</v>
      </c>
      <c r="D41" s="33" t="s">
        <v>22</v>
      </c>
      <c r="E41" s="30">
        <v>4300</v>
      </c>
      <c r="F41" s="64"/>
      <c r="G41" s="74"/>
    </row>
    <row r="42" spans="1:7" ht="25.5" x14ac:dyDescent="0.25">
      <c r="A42" s="56"/>
      <c r="B42" s="61"/>
      <c r="C42" s="29" t="s">
        <v>36</v>
      </c>
      <c r="D42" s="29" t="s">
        <v>39</v>
      </c>
      <c r="E42" s="30">
        <v>440</v>
      </c>
      <c r="F42" s="64"/>
      <c r="G42" s="74"/>
    </row>
    <row r="43" spans="1:7" ht="25.5" x14ac:dyDescent="0.25">
      <c r="A43" s="56"/>
      <c r="B43" s="62"/>
      <c r="C43" s="29" t="s">
        <v>36</v>
      </c>
      <c r="D43" s="29" t="s">
        <v>30</v>
      </c>
      <c r="E43" s="30">
        <v>440</v>
      </c>
      <c r="F43" s="65"/>
      <c r="G43" s="74"/>
    </row>
    <row r="44" spans="1:7" ht="63.75" x14ac:dyDescent="0.25">
      <c r="A44" s="56"/>
      <c r="B44" s="11" t="s">
        <v>97</v>
      </c>
      <c r="C44" s="29" t="s">
        <v>15</v>
      </c>
      <c r="D44" s="29" t="s">
        <v>22</v>
      </c>
      <c r="E44" s="14">
        <v>300</v>
      </c>
      <c r="F44" s="31">
        <v>1304.1866666599999</v>
      </c>
      <c r="G44" s="15">
        <f>E44*F44</f>
        <v>391255.99999799998</v>
      </c>
    </row>
    <row r="45" spans="1:7" ht="63.75" x14ac:dyDescent="0.25">
      <c r="A45" s="56"/>
      <c r="B45" s="11" t="s">
        <v>98</v>
      </c>
      <c r="C45" s="29" t="s">
        <v>15</v>
      </c>
      <c r="D45" s="29" t="s">
        <v>22</v>
      </c>
      <c r="E45" s="14">
        <v>130</v>
      </c>
      <c r="F45" s="31">
        <v>1237.04615384</v>
      </c>
      <c r="G45" s="15">
        <f>E45*F45</f>
        <v>160815.99999919999</v>
      </c>
    </row>
    <row r="46" spans="1:7" x14ac:dyDescent="0.25">
      <c r="A46" s="90" t="s">
        <v>86</v>
      </c>
      <c r="B46" s="91"/>
      <c r="C46" s="91"/>
      <c r="D46" s="91"/>
      <c r="E46" s="91"/>
      <c r="F46" s="92"/>
      <c r="G46" s="3">
        <f>SUM(G36:G45)</f>
        <v>11447799.999986749</v>
      </c>
    </row>
    <row r="47" spans="1:7" ht="76.5" x14ac:dyDescent="0.25">
      <c r="A47" s="34" t="s">
        <v>43</v>
      </c>
      <c r="B47" s="5" t="s">
        <v>99</v>
      </c>
      <c r="C47" s="12" t="s">
        <v>44</v>
      </c>
      <c r="D47" s="12" t="s">
        <v>45</v>
      </c>
      <c r="E47" s="14">
        <v>179400</v>
      </c>
      <c r="F47" s="31">
        <v>69.651616499400006</v>
      </c>
      <c r="G47" s="35">
        <f>E47*F47</f>
        <v>12495499.999992361</v>
      </c>
    </row>
    <row r="48" spans="1:7" x14ac:dyDescent="0.25">
      <c r="A48" s="90" t="s">
        <v>86</v>
      </c>
      <c r="B48" s="91"/>
      <c r="C48" s="91"/>
      <c r="D48" s="91"/>
      <c r="E48" s="91"/>
      <c r="F48" s="92"/>
      <c r="G48" s="3">
        <f>SUM(G47)</f>
        <v>12495499.999992361</v>
      </c>
    </row>
    <row r="49" spans="1:7" ht="76.5" x14ac:dyDescent="0.25">
      <c r="A49" s="54" t="s">
        <v>46</v>
      </c>
      <c r="B49" s="5" t="s">
        <v>100</v>
      </c>
      <c r="C49" s="12" t="s">
        <v>44</v>
      </c>
      <c r="D49" s="12" t="s">
        <v>45</v>
      </c>
      <c r="E49" s="14">
        <v>14824.68</v>
      </c>
      <c r="F49" s="31">
        <v>389.618055836</v>
      </c>
      <c r="G49" s="15">
        <f>E49*F49</f>
        <v>5775962.999990833</v>
      </c>
    </row>
    <row r="50" spans="1:7" ht="89.25" x14ac:dyDescent="0.25">
      <c r="A50" s="56"/>
      <c r="B50" s="5" t="s">
        <v>101</v>
      </c>
      <c r="C50" s="12" t="s">
        <v>44</v>
      </c>
      <c r="D50" s="12" t="s">
        <v>45</v>
      </c>
      <c r="E50" s="14">
        <v>14358.24</v>
      </c>
      <c r="F50" s="31">
        <v>396.414950578</v>
      </c>
      <c r="G50" s="15">
        <f t="shared" ref="G50:G52" si="0">E50*F50</f>
        <v>5691820.999987063</v>
      </c>
    </row>
    <row r="51" spans="1:7" ht="89.25" x14ac:dyDescent="0.25">
      <c r="A51" s="56"/>
      <c r="B51" s="5" t="s">
        <v>102</v>
      </c>
      <c r="C51" s="12" t="s">
        <v>44</v>
      </c>
      <c r="D51" s="12" t="s">
        <v>45</v>
      </c>
      <c r="E51" s="14">
        <v>9502.1</v>
      </c>
      <c r="F51" s="31">
        <v>326.64895128400002</v>
      </c>
      <c r="G51" s="15">
        <f t="shared" si="0"/>
        <v>3103850.9999956968</v>
      </c>
    </row>
    <row r="52" spans="1:7" ht="51" x14ac:dyDescent="0.25">
      <c r="A52" s="55"/>
      <c r="B52" s="5" t="s">
        <v>103</v>
      </c>
      <c r="C52" s="12" t="s">
        <v>44</v>
      </c>
      <c r="D52" s="12" t="s">
        <v>45</v>
      </c>
      <c r="E52" s="14">
        <v>20877.099999999999</v>
      </c>
      <c r="F52" s="31">
        <v>287.77296655100002</v>
      </c>
      <c r="G52" s="15">
        <f t="shared" si="0"/>
        <v>6007864.9999818821</v>
      </c>
    </row>
    <row r="53" spans="1:7" x14ac:dyDescent="0.25">
      <c r="A53" s="90" t="s">
        <v>86</v>
      </c>
      <c r="B53" s="91"/>
      <c r="C53" s="91"/>
      <c r="D53" s="91"/>
      <c r="E53" s="91"/>
      <c r="F53" s="92"/>
      <c r="G53" s="3">
        <f>SUM(G49:G52)</f>
        <v>20579499.999955475</v>
      </c>
    </row>
    <row r="54" spans="1:7" ht="15.75" customHeight="1" x14ac:dyDescent="0.25">
      <c r="A54" s="54" t="s">
        <v>47</v>
      </c>
      <c r="B54" s="66" t="s">
        <v>104</v>
      </c>
      <c r="C54" s="29" t="s">
        <v>48</v>
      </c>
      <c r="D54" s="29" t="s">
        <v>49</v>
      </c>
      <c r="E54" s="29">
        <v>1040</v>
      </c>
      <c r="F54" s="36"/>
      <c r="G54" s="63">
        <f>E55*F55</f>
        <v>4864749.9999898802</v>
      </c>
    </row>
    <row r="55" spans="1:7" x14ac:dyDescent="0.25">
      <c r="A55" s="56"/>
      <c r="B55" s="67"/>
      <c r="C55" s="29" t="s">
        <v>50</v>
      </c>
      <c r="D55" s="29" t="s">
        <v>49</v>
      </c>
      <c r="E55" s="29">
        <v>200200</v>
      </c>
      <c r="F55" s="37">
        <v>24.299450549399999</v>
      </c>
      <c r="G55" s="64"/>
    </row>
    <row r="56" spans="1:7" x14ac:dyDescent="0.25">
      <c r="A56" s="55"/>
      <c r="B56" s="68"/>
      <c r="C56" s="29" t="s">
        <v>51</v>
      </c>
      <c r="D56" s="29" t="s">
        <v>49</v>
      </c>
      <c r="E56" s="29">
        <v>52</v>
      </c>
      <c r="F56" s="38"/>
      <c r="G56" s="65"/>
    </row>
    <row r="57" spans="1:7" x14ac:dyDescent="0.25">
      <c r="A57" s="93"/>
      <c r="B57" s="94"/>
      <c r="C57" s="94"/>
      <c r="D57" s="94"/>
      <c r="E57" s="95"/>
      <c r="F57" s="7"/>
      <c r="G57" s="39">
        <f>SUM(G54:G56)</f>
        <v>4864749.9999898802</v>
      </c>
    </row>
    <row r="58" spans="1:7" x14ac:dyDescent="0.25">
      <c r="A58" s="57" t="s">
        <v>52</v>
      </c>
      <c r="B58" s="97" t="s">
        <v>53</v>
      </c>
      <c r="C58" s="57" t="s">
        <v>44</v>
      </c>
      <c r="D58" s="72" t="s">
        <v>22</v>
      </c>
      <c r="E58" s="98">
        <v>724</v>
      </c>
      <c r="F58" s="69">
        <v>94048.89</v>
      </c>
      <c r="G58" s="69">
        <v>68091400</v>
      </c>
    </row>
    <row r="59" spans="1:7" x14ac:dyDescent="0.25">
      <c r="A59" s="57"/>
      <c r="B59" s="97"/>
      <c r="C59" s="57"/>
      <c r="D59" s="72"/>
      <c r="E59" s="99"/>
      <c r="F59" s="70"/>
      <c r="G59" s="70"/>
    </row>
    <row r="60" spans="1:7" x14ac:dyDescent="0.25">
      <c r="A60" s="57"/>
      <c r="B60" s="97"/>
      <c r="C60" s="57"/>
      <c r="D60" s="72"/>
      <c r="E60" s="99"/>
      <c r="F60" s="70"/>
      <c r="G60" s="70"/>
    </row>
    <row r="61" spans="1:7" x14ac:dyDescent="0.25">
      <c r="A61" s="96"/>
      <c r="B61" s="97"/>
      <c r="C61" s="57"/>
      <c r="D61" s="72"/>
      <c r="E61" s="99"/>
      <c r="F61" s="70"/>
      <c r="G61" s="70"/>
    </row>
    <row r="62" spans="1:7" x14ac:dyDescent="0.25">
      <c r="A62" s="96"/>
      <c r="B62" s="97"/>
      <c r="C62" s="57"/>
      <c r="D62" s="72"/>
      <c r="E62" s="99"/>
      <c r="F62" s="70"/>
      <c r="G62" s="70"/>
    </row>
    <row r="63" spans="1:7" x14ac:dyDescent="0.25">
      <c r="A63" s="84" t="s">
        <v>86</v>
      </c>
      <c r="B63" s="100"/>
      <c r="C63" s="100"/>
      <c r="D63" s="100"/>
      <c r="E63" s="100"/>
      <c r="F63" s="101"/>
      <c r="G63" s="27">
        <f>G58</f>
        <v>68091400</v>
      </c>
    </row>
    <row r="64" spans="1:7" x14ac:dyDescent="0.25">
      <c r="A64" s="57" t="s">
        <v>54</v>
      </c>
      <c r="B64" s="97" t="s">
        <v>53</v>
      </c>
      <c r="C64" s="57" t="s">
        <v>44</v>
      </c>
      <c r="D64" s="72" t="s">
        <v>22</v>
      </c>
      <c r="E64" s="98">
        <v>986</v>
      </c>
      <c r="F64" s="69">
        <v>85899.08</v>
      </c>
      <c r="G64" s="69">
        <v>84696500</v>
      </c>
    </row>
    <row r="65" spans="1:7" x14ac:dyDescent="0.25">
      <c r="A65" s="57"/>
      <c r="B65" s="97"/>
      <c r="C65" s="57"/>
      <c r="D65" s="72"/>
      <c r="E65" s="99"/>
      <c r="F65" s="70"/>
      <c r="G65" s="70"/>
    </row>
    <row r="66" spans="1:7" x14ac:dyDescent="0.25">
      <c r="A66" s="57"/>
      <c r="B66" s="97"/>
      <c r="C66" s="57"/>
      <c r="D66" s="72"/>
      <c r="E66" s="99"/>
      <c r="F66" s="70"/>
      <c r="G66" s="70"/>
    </row>
    <row r="67" spans="1:7" x14ac:dyDescent="0.25">
      <c r="A67" s="96"/>
      <c r="B67" s="97"/>
      <c r="C67" s="57"/>
      <c r="D67" s="72"/>
      <c r="E67" s="99"/>
      <c r="F67" s="70"/>
      <c r="G67" s="70"/>
    </row>
    <row r="68" spans="1:7" x14ac:dyDescent="0.25">
      <c r="A68" s="96"/>
      <c r="B68" s="97"/>
      <c r="C68" s="57"/>
      <c r="D68" s="72"/>
      <c r="E68" s="99"/>
      <c r="F68" s="70"/>
      <c r="G68" s="70"/>
    </row>
    <row r="69" spans="1:7" x14ac:dyDescent="0.25">
      <c r="A69" s="102" t="s">
        <v>105</v>
      </c>
      <c r="B69" s="103"/>
      <c r="C69" s="103"/>
      <c r="D69" s="103"/>
      <c r="E69" s="103"/>
      <c r="F69" s="104"/>
      <c r="G69" s="27">
        <f>G64</f>
        <v>84696500</v>
      </c>
    </row>
    <row r="70" spans="1:7" x14ac:dyDescent="0.25">
      <c r="A70" s="57" t="s">
        <v>55</v>
      </c>
      <c r="B70" s="97" t="s">
        <v>53</v>
      </c>
      <c r="C70" s="57" t="s">
        <v>44</v>
      </c>
      <c r="D70" s="72" t="s">
        <v>22</v>
      </c>
      <c r="E70" s="98">
        <v>562</v>
      </c>
      <c r="F70" s="69">
        <v>106814.77</v>
      </c>
      <c r="G70" s="69">
        <v>60029900</v>
      </c>
    </row>
    <row r="71" spans="1:7" x14ac:dyDescent="0.25">
      <c r="A71" s="57"/>
      <c r="B71" s="97"/>
      <c r="C71" s="57"/>
      <c r="D71" s="72"/>
      <c r="E71" s="99"/>
      <c r="F71" s="70"/>
      <c r="G71" s="70"/>
    </row>
    <row r="72" spans="1:7" x14ac:dyDescent="0.25">
      <c r="A72" s="57"/>
      <c r="B72" s="97"/>
      <c r="C72" s="57"/>
      <c r="D72" s="72"/>
      <c r="E72" s="99"/>
      <c r="F72" s="70"/>
      <c r="G72" s="70"/>
    </row>
    <row r="73" spans="1:7" x14ac:dyDescent="0.25">
      <c r="A73" s="96"/>
      <c r="B73" s="97"/>
      <c r="C73" s="57"/>
      <c r="D73" s="72"/>
      <c r="E73" s="99"/>
      <c r="F73" s="70"/>
      <c r="G73" s="70"/>
    </row>
    <row r="74" spans="1:7" x14ac:dyDescent="0.25">
      <c r="A74" s="96"/>
      <c r="B74" s="97"/>
      <c r="C74" s="57"/>
      <c r="D74" s="72"/>
      <c r="E74" s="99"/>
      <c r="F74" s="70"/>
      <c r="G74" s="70"/>
    </row>
    <row r="75" spans="1:7" x14ac:dyDescent="0.25">
      <c r="A75" s="84" t="s">
        <v>86</v>
      </c>
      <c r="B75" s="85"/>
      <c r="C75" s="85"/>
      <c r="D75" s="85"/>
      <c r="E75" s="85"/>
      <c r="F75" s="86"/>
      <c r="G75" s="27">
        <f>G70</f>
        <v>60029900</v>
      </c>
    </row>
    <row r="76" spans="1:7" x14ac:dyDescent="0.25">
      <c r="A76" s="57" t="s">
        <v>56</v>
      </c>
      <c r="B76" s="97" t="s">
        <v>53</v>
      </c>
      <c r="C76" s="57" t="s">
        <v>44</v>
      </c>
      <c r="D76" s="72" t="s">
        <v>22</v>
      </c>
      <c r="E76" s="98">
        <v>344</v>
      </c>
      <c r="F76" s="69">
        <v>144118.6</v>
      </c>
      <c r="G76" s="69">
        <v>49576800</v>
      </c>
    </row>
    <row r="77" spans="1:7" x14ac:dyDescent="0.25">
      <c r="A77" s="57"/>
      <c r="B77" s="97"/>
      <c r="C77" s="57"/>
      <c r="D77" s="72"/>
      <c r="E77" s="99"/>
      <c r="F77" s="70"/>
      <c r="G77" s="70"/>
    </row>
    <row r="78" spans="1:7" x14ac:dyDescent="0.25">
      <c r="A78" s="57"/>
      <c r="B78" s="97"/>
      <c r="C78" s="57"/>
      <c r="D78" s="72"/>
      <c r="E78" s="99"/>
      <c r="F78" s="70"/>
      <c r="G78" s="70"/>
    </row>
    <row r="79" spans="1:7" x14ac:dyDescent="0.25">
      <c r="A79" s="96"/>
      <c r="B79" s="97"/>
      <c r="C79" s="57"/>
      <c r="D79" s="72"/>
      <c r="E79" s="99"/>
      <c r="F79" s="70"/>
      <c r="G79" s="70"/>
    </row>
    <row r="80" spans="1:7" x14ac:dyDescent="0.25">
      <c r="A80" s="96"/>
      <c r="B80" s="97"/>
      <c r="C80" s="57"/>
      <c r="D80" s="72"/>
      <c r="E80" s="99"/>
      <c r="F80" s="70"/>
      <c r="G80" s="70"/>
    </row>
    <row r="81" spans="1:7" x14ac:dyDescent="0.25">
      <c r="A81" s="84" t="s">
        <v>86</v>
      </c>
      <c r="B81" s="85"/>
      <c r="C81" s="85"/>
      <c r="D81" s="85"/>
      <c r="E81" s="85"/>
      <c r="F81" s="86"/>
      <c r="G81" s="27">
        <f>G76</f>
        <v>49576800</v>
      </c>
    </row>
    <row r="82" spans="1:7" x14ac:dyDescent="0.25">
      <c r="A82" s="57" t="s">
        <v>57</v>
      </c>
      <c r="B82" s="97" t="s">
        <v>53</v>
      </c>
      <c r="C82" s="57" t="s">
        <v>44</v>
      </c>
      <c r="D82" s="72" t="s">
        <v>22</v>
      </c>
      <c r="E82" s="98">
        <v>92</v>
      </c>
      <c r="F82" s="69">
        <v>273506.52</v>
      </c>
      <c r="G82" s="69">
        <v>25162600</v>
      </c>
    </row>
    <row r="83" spans="1:7" x14ac:dyDescent="0.25">
      <c r="A83" s="57"/>
      <c r="B83" s="97"/>
      <c r="C83" s="57"/>
      <c r="D83" s="72"/>
      <c r="E83" s="99"/>
      <c r="F83" s="70"/>
      <c r="G83" s="70"/>
    </row>
    <row r="84" spans="1:7" x14ac:dyDescent="0.25">
      <c r="A84" s="57"/>
      <c r="B84" s="97"/>
      <c r="C84" s="57"/>
      <c r="D84" s="72"/>
      <c r="E84" s="99"/>
      <c r="F84" s="70"/>
      <c r="G84" s="70"/>
    </row>
    <row r="85" spans="1:7" x14ac:dyDescent="0.25">
      <c r="A85" s="96"/>
      <c r="B85" s="97"/>
      <c r="C85" s="57"/>
      <c r="D85" s="72"/>
      <c r="E85" s="99"/>
      <c r="F85" s="70"/>
      <c r="G85" s="70"/>
    </row>
    <row r="86" spans="1:7" x14ac:dyDescent="0.25">
      <c r="A86" s="96"/>
      <c r="B86" s="97"/>
      <c r="C86" s="57"/>
      <c r="D86" s="72"/>
      <c r="E86" s="99"/>
      <c r="F86" s="70"/>
      <c r="G86" s="70"/>
    </row>
    <row r="87" spans="1:7" x14ac:dyDescent="0.25">
      <c r="A87" s="84" t="s">
        <v>86</v>
      </c>
      <c r="B87" s="85"/>
      <c r="C87" s="85"/>
      <c r="D87" s="85"/>
      <c r="E87" s="85"/>
      <c r="F87" s="86"/>
      <c r="G87" s="27">
        <f>G82</f>
        <v>25162600</v>
      </c>
    </row>
    <row r="88" spans="1:7" x14ac:dyDescent="0.25">
      <c r="A88" s="57" t="s">
        <v>58</v>
      </c>
      <c r="B88" s="5" t="s">
        <v>59</v>
      </c>
      <c r="C88" s="2" t="s">
        <v>60</v>
      </c>
      <c r="D88" s="8" t="s">
        <v>22</v>
      </c>
      <c r="E88" s="9">
        <v>19</v>
      </c>
      <c r="F88" s="10">
        <v>63509.55</v>
      </c>
      <c r="G88" s="10">
        <v>1206681.5</v>
      </c>
    </row>
    <row r="89" spans="1:7" x14ac:dyDescent="0.25">
      <c r="A89" s="57"/>
      <c r="B89" s="97" t="s">
        <v>61</v>
      </c>
      <c r="C89" s="57" t="s">
        <v>44</v>
      </c>
      <c r="D89" s="72" t="s">
        <v>22</v>
      </c>
      <c r="E89" s="98">
        <v>107</v>
      </c>
      <c r="F89" s="69">
        <v>193902.13</v>
      </c>
      <c r="G89" s="69">
        <v>24431668.5</v>
      </c>
    </row>
    <row r="90" spans="1:7" x14ac:dyDescent="0.25">
      <c r="A90" s="57"/>
      <c r="B90" s="97"/>
      <c r="C90" s="57"/>
      <c r="D90" s="72"/>
      <c r="E90" s="99"/>
      <c r="F90" s="70"/>
      <c r="G90" s="70"/>
    </row>
    <row r="91" spans="1:7" x14ac:dyDescent="0.25">
      <c r="A91" s="57"/>
      <c r="B91" s="97"/>
      <c r="C91" s="57"/>
      <c r="D91" s="72"/>
      <c r="E91" s="99"/>
      <c r="F91" s="70"/>
      <c r="G91" s="70"/>
    </row>
    <row r="92" spans="1:7" x14ac:dyDescent="0.25">
      <c r="A92" s="57"/>
      <c r="B92" s="97"/>
      <c r="C92" s="57"/>
      <c r="D92" s="72"/>
      <c r="E92" s="99"/>
      <c r="F92" s="70"/>
      <c r="G92" s="70"/>
    </row>
    <row r="93" spans="1:7" x14ac:dyDescent="0.25">
      <c r="A93" s="57"/>
      <c r="B93" s="97"/>
      <c r="C93" s="57"/>
      <c r="D93" s="72"/>
      <c r="E93" s="99"/>
      <c r="F93" s="70"/>
      <c r="G93" s="70"/>
    </row>
    <row r="94" spans="1:7" x14ac:dyDescent="0.25">
      <c r="A94" s="57"/>
      <c r="B94" s="97"/>
      <c r="C94" s="57"/>
      <c r="D94" s="72"/>
      <c r="E94" s="99"/>
      <c r="F94" s="70"/>
      <c r="G94" s="70"/>
    </row>
    <row r="95" spans="1:7" x14ac:dyDescent="0.25">
      <c r="A95" s="57"/>
      <c r="B95" s="97"/>
      <c r="C95" s="57"/>
      <c r="D95" s="72"/>
      <c r="E95" s="99"/>
      <c r="F95" s="70"/>
      <c r="G95" s="70"/>
    </row>
    <row r="96" spans="1:7" x14ac:dyDescent="0.25">
      <c r="A96" s="84" t="s">
        <v>86</v>
      </c>
      <c r="B96" s="85"/>
      <c r="C96" s="85"/>
      <c r="D96" s="85"/>
      <c r="E96" s="85"/>
      <c r="F96" s="86"/>
      <c r="G96" s="27">
        <f>G88+G89</f>
        <v>25638350</v>
      </c>
    </row>
    <row r="97" spans="1:7" x14ac:dyDescent="0.25">
      <c r="A97" s="57" t="s">
        <v>62</v>
      </c>
      <c r="B97" s="97" t="s">
        <v>53</v>
      </c>
      <c r="C97" s="57" t="s">
        <v>44</v>
      </c>
      <c r="D97" s="72" t="s">
        <v>22</v>
      </c>
      <c r="E97" s="98">
        <v>78</v>
      </c>
      <c r="F97" s="69">
        <v>252623.08</v>
      </c>
      <c r="G97" s="69">
        <v>19704600</v>
      </c>
    </row>
    <row r="98" spans="1:7" x14ac:dyDescent="0.25">
      <c r="A98" s="57"/>
      <c r="B98" s="97"/>
      <c r="C98" s="57"/>
      <c r="D98" s="72"/>
      <c r="E98" s="99"/>
      <c r="F98" s="70"/>
      <c r="G98" s="70"/>
    </row>
    <row r="99" spans="1:7" x14ac:dyDescent="0.25">
      <c r="A99" s="57"/>
      <c r="B99" s="97"/>
      <c r="C99" s="57"/>
      <c r="D99" s="72"/>
      <c r="E99" s="99"/>
      <c r="F99" s="70"/>
      <c r="G99" s="70"/>
    </row>
    <row r="100" spans="1:7" x14ac:dyDescent="0.25">
      <c r="A100" s="96"/>
      <c r="B100" s="97"/>
      <c r="C100" s="57"/>
      <c r="D100" s="72"/>
      <c r="E100" s="99"/>
      <c r="F100" s="70"/>
      <c r="G100" s="70"/>
    </row>
    <row r="101" spans="1:7" x14ac:dyDescent="0.25">
      <c r="A101" s="96"/>
      <c r="B101" s="97"/>
      <c r="C101" s="57"/>
      <c r="D101" s="72"/>
      <c r="E101" s="99"/>
      <c r="F101" s="70"/>
      <c r="G101" s="70"/>
    </row>
    <row r="102" spans="1:7" x14ac:dyDescent="0.25">
      <c r="A102" s="84" t="s">
        <v>86</v>
      </c>
      <c r="B102" s="85"/>
      <c r="C102" s="85"/>
      <c r="D102" s="85"/>
      <c r="E102" s="85"/>
      <c r="F102" s="86"/>
      <c r="G102" s="27">
        <f>G97</f>
        <v>19704600</v>
      </c>
    </row>
    <row r="103" spans="1:7" x14ac:dyDescent="0.25">
      <c r="A103" s="57" t="s">
        <v>63</v>
      </c>
      <c r="B103" s="5" t="s">
        <v>59</v>
      </c>
      <c r="C103" s="2" t="s">
        <v>60</v>
      </c>
      <c r="D103" s="8" t="s">
        <v>22</v>
      </c>
      <c r="E103" s="9">
        <v>18</v>
      </c>
      <c r="F103" s="10">
        <v>118263</v>
      </c>
      <c r="G103" s="10">
        <v>2128733.9</v>
      </c>
    </row>
    <row r="104" spans="1:7" x14ac:dyDescent="0.25">
      <c r="A104" s="57"/>
      <c r="B104" s="97" t="s">
        <v>61</v>
      </c>
      <c r="C104" s="57" t="s">
        <v>44</v>
      </c>
      <c r="D104" s="72" t="s">
        <v>22</v>
      </c>
      <c r="E104" s="98">
        <v>53</v>
      </c>
      <c r="F104" s="69">
        <v>322088.25</v>
      </c>
      <c r="G104" s="69">
        <v>22868266.100000001</v>
      </c>
    </row>
    <row r="105" spans="1:7" x14ac:dyDescent="0.25">
      <c r="A105" s="57"/>
      <c r="B105" s="97"/>
      <c r="C105" s="57"/>
      <c r="D105" s="72"/>
      <c r="E105" s="99"/>
      <c r="F105" s="70"/>
      <c r="G105" s="70"/>
    </row>
    <row r="106" spans="1:7" x14ac:dyDescent="0.25">
      <c r="A106" s="57"/>
      <c r="B106" s="97"/>
      <c r="C106" s="57"/>
      <c r="D106" s="72"/>
      <c r="E106" s="99"/>
      <c r="F106" s="70"/>
      <c r="G106" s="70"/>
    </row>
    <row r="107" spans="1:7" x14ac:dyDescent="0.25">
      <c r="A107" s="57"/>
      <c r="B107" s="97"/>
      <c r="C107" s="57"/>
      <c r="D107" s="72"/>
      <c r="E107" s="99"/>
      <c r="F107" s="70"/>
      <c r="G107" s="70"/>
    </row>
    <row r="108" spans="1:7" x14ac:dyDescent="0.25">
      <c r="A108" s="57"/>
      <c r="B108" s="97"/>
      <c r="C108" s="57"/>
      <c r="D108" s="72"/>
      <c r="E108" s="99"/>
      <c r="F108" s="70"/>
      <c r="G108" s="70"/>
    </row>
    <row r="109" spans="1:7" x14ac:dyDescent="0.25">
      <c r="A109" s="57"/>
      <c r="B109" s="97"/>
      <c r="C109" s="57"/>
      <c r="D109" s="72"/>
      <c r="E109" s="99"/>
      <c r="F109" s="70"/>
      <c r="G109" s="70"/>
    </row>
    <row r="110" spans="1:7" x14ac:dyDescent="0.25">
      <c r="A110" s="57"/>
      <c r="B110" s="97"/>
      <c r="C110" s="57"/>
      <c r="D110" s="72"/>
      <c r="E110" s="99"/>
      <c r="F110" s="70"/>
      <c r="G110" s="70"/>
    </row>
    <row r="111" spans="1:7" x14ac:dyDescent="0.25">
      <c r="A111" s="84" t="s">
        <v>86</v>
      </c>
      <c r="B111" s="85"/>
      <c r="C111" s="85"/>
      <c r="D111" s="85"/>
      <c r="E111" s="85"/>
      <c r="F111" s="86"/>
      <c r="G111" s="27">
        <f>G103+G104</f>
        <v>24997000</v>
      </c>
    </row>
    <row r="112" spans="1:7" x14ac:dyDescent="0.25">
      <c r="A112" s="57" t="s">
        <v>64</v>
      </c>
      <c r="B112" s="5" t="s">
        <v>59</v>
      </c>
      <c r="C112" s="2" t="s">
        <v>60</v>
      </c>
      <c r="D112" s="8" t="s">
        <v>22</v>
      </c>
      <c r="E112" s="9">
        <v>17</v>
      </c>
      <c r="F112" s="10">
        <v>89453.93</v>
      </c>
      <c r="G112" s="10">
        <v>1520716.7</v>
      </c>
    </row>
    <row r="113" spans="1:7" x14ac:dyDescent="0.25">
      <c r="A113" s="57"/>
      <c r="B113" s="97" t="s">
        <v>65</v>
      </c>
      <c r="C113" s="57" t="s">
        <v>44</v>
      </c>
      <c r="D113" s="72" t="s">
        <v>22</v>
      </c>
      <c r="E113" s="98">
        <v>134</v>
      </c>
      <c r="F113" s="69">
        <v>186201.87</v>
      </c>
      <c r="G113" s="69">
        <v>28116483.300000001</v>
      </c>
    </row>
    <row r="114" spans="1:7" x14ac:dyDescent="0.25">
      <c r="A114" s="57"/>
      <c r="B114" s="97"/>
      <c r="C114" s="57"/>
      <c r="D114" s="72"/>
      <c r="E114" s="99"/>
      <c r="F114" s="70"/>
      <c r="G114" s="70"/>
    </row>
    <row r="115" spans="1:7" x14ac:dyDescent="0.25">
      <c r="A115" s="57"/>
      <c r="B115" s="97"/>
      <c r="C115" s="57"/>
      <c r="D115" s="72"/>
      <c r="E115" s="99"/>
      <c r="F115" s="70"/>
      <c r="G115" s="70"/>
    </row>
    <row r="116" spans="1:7" x14ac:dyDescent="0.25">
      <c r="A116" s="57"/>
      <c r="B116" s="97"/>
      <c r="C116" s="57"/>
      <c r="D116" s="72"/>
      <c r="E116" s="99"/>
      <c r="F116" s="70"/>
      <c r="G116" s="70"/>
    </row>
    <row r="117" spans="1:7" ht="28.5" customHeight="1" x14ac:dyDescent="0.25">
      <c r="A117" s="57"/>
      <c r="B117" s="97"/>
      <c r="C117" s="57"/>
      <c r="D117" s="72"/>
      <c r="E117" s="99"/>
      <c r="F117" s="70"/>
      <c r="G117" s="70"/>
    </row>
    <row r="118" spans="1:7" ht="15.75" customHeight="1" x14ac:dyDescent="0.25">
      <c r="A118" s="84" t="s">
        <v>86</v>
      </c>
      <c r="B118" s="85"/>
      <c r="C118" s="85"/>
      <c r="D118" s="85"/>
      <c r="E118" s="85"/>
      <c r="F118" s="86"/>
      <c r="G118" s="27">
        <f>G112+G113</f>
        <v>29637200</v>
      </c>
    </row>
    <row r="119" spans="1:7" x14ac:dyDescent="0.25">
      <c r="A119" s="57" t="s">
        <v>66</v>
      </c>
      <c r="B119" s="5" t="s">
        <v>59</v>
      </c>
      <c r="C119" s="2" t="s">
        <v>60</v>
      </c>
      <c r="D119" s="8" t="s">
        <v>22</v>
      </c>
      <c r="E119" s="9">
        <v>6</v>
      </c>
      <c r="F119" s="10">
        <v>164958.09</v>
      </c>
      <c r="G119" s="10">
        <v>989748.6</v>
      </c>
    </row>
    <row r="120" spans="1:7" x14ac:dyDescent="0.25">
      <c r="A120" s="57"/>
      <c r="B120" s="97" t="s">
        <v>65</v>
      </c>
      <c r="C120" s="57" t="s">
        <v>44</v>
      </c>
      <c r="D120" s="72" t="s">
        <v>22</v>
      </c>
      <c r="E120" s="98">
        <v>24</v>
      </c>
      <c r="F120" s="69">
        <v>467335.05</v>
      </c>
      <c r="G120" s="69">
        <v>14020051.4</v>
      </c>
    </row>
    <row r="121" spans="1:7" x14ac:dyDescent="0.25">
      <c r="A121" s="57"/>
      <c r="B121" s="97"/>
      <c r="C121" s="57"/>
      <c r="D121" s="72"/>
      <c r="E121" s="99"/>
      <c r="F121" s="70"/>
      <c r="G121" s="70"/>
    </row>
    <row r="122" spans="1:7" x14ac:dyDescent="0.25">
      <c r="A122" s="57"/>
      <c r="B122" s="97"/>
      <c r="C122" s="57"/>
      <c r="D122" s="72"/>
      <c r="E122" s="99"/>
      <c r="F122" s="70"/>
      <c r="G122" s="70"/>
    </row>
    <row r="123" spans="1:7" x14ac:dyDescent="0.25">
      <c r="A123" s="57"/>
      <c r="B123" s="97"/>
      <c r="C123" s="57"/>
      <c r="D123" s="72"/>
      <c r="E123" s="99"/>
      <c r="F123" s="70"/>
      <c r="G123" s="70"/>
    </row>
    <row r="124" spans="1:7" x14ac:dyDescent="0.25">
      <c r="A124" s="57"/>
      <c r="B124" s="97"/>
      <c r="C124" s="57"/>
      <c r="D124" s="72"/>
      <c r="E124" s="99"/>
      <c r="F124" s="70"/>
      <c r="G124" s="70"/>
    </row>
    <row r="125" spans="1:7" x14ac:dyDescent="0.25">
      <c r="A125" s="57"/>
      <c r="B125" s="97"/>
      <c r="C125" s="57"/>
      <c r="D125" s="72"/>
      <c r="E125" s="99"/>
      <c r="F125" s="70"/>
      <c r="G125" s="70"/>
    </row>
    <row r="126" spans="1:7" x14ac:dyDescent="0.25">
      <c r="A126" s="84" t="s">
        <v>86</v>
      </c>
      <c r="B126" s="85"/>
      <c r="C126" s="85"/>
      <c r="D126" s="85"/>
      <c r="E126" s="85"/>
      <c r="F126" s="86"/>
      <c r="G126" s="27">
        <f>G119+G120</f>
        <v>15009800</v>
      </c>
    </row>
    <row r="127" spans="1:7" x14ac:dyDescent="0.25">
      <c r="A127" s="57" t="s">
        <v>67</v>
      </c>
      <c r="B127" s="16" t="s">
        <v>59</v>
      </c>
      <c r="C127" s="13" t="s">
        <v>44</v>
      </c>
      <c r="D127" s="14" t="s">
        <v>22</v>
      </c>
      <c r="E127" s="17">
        <v>236</v>
      </c>
      <c r="F127" s="15">
        <v>54663.67</v>
      </c>
      <c r="G127" s="15">
        <v>12900625.779999999</v>
      </c>
    </row>
    <row r="128" spans="1:7" x14ac:dyDescent="0.25">
      <c r="A128" s="96"/>
      <c r="B128" s="71" t="s">
        <v>68</v>
      </c>
      <c r="C128" s="57" t="s">
        <v>44</v>
      </c>
      <c r="D128" s="72" t="s">
        <v>22</v>
      </c>
      <c r="E128" s="73">
        <v>236</v>
      </c>
      <c r="F128" s="74">
        <v>172724.46</v>
      </c>
      <c r="G128" s="74">
        <v>40732974.219999999</v>
      </c>
    </row>
    <row r="129" spans="1:7" x14ac:dyDescent="0.25">
      <c r="A129" s="96"/>
      <c r="B129" s="71"/>
      <c r="C129" s="57"/>
      <c r="D129" s="72"/>
      <c r="E129" s="73"/>
      <c r="F129" s="74"/>
      <c r="G129" s="74"/>
    </row>
    <row r="130" spans="1:7" ht="20.25" customHeight="1" x14ac:dyDescent="0.25">
      <c r="A130" s="96"/>
      <c r="B130" s="71"/>
      <c r="C130" s="57"/>
      <c r="D130" s="72"/>
      <c r="E130" s="73"/>
      <c r="F130" s="74"/>
      <c r="G130" s="74"/>
    </row>
    <row r="131" spans="1:7" x14ac:dyDescent="0.25">
      <c r="A131" s="84" t="s">
        <v>86</v>
      </c>
      <c r="B131" s="85"/>
      <c r="C131" s="85"/>
      <c r="D131" s="85"/>
      <c r="E131" s="85"/>
      <c r="F131" s="86"/>
      <c r="G131" s="27">
        <f>G127+G128</f>
        <v>53633600</v>
      </c>
    </row>
    <row r="132" spans="1:7" x14ac:dyDescent="0.25">
      <c r="A132" s="105" t="s">
        <v>69</v>
      </c>
      <c r="B132" s="16" t="s">
        <v>59</v>
      </c>
      <c r="C132" s="13" t="s">
        <v>44</v>
      </c>
      <c r="D132" s="14" t="s">
        <v>22</v>
      </c>
      <c r="E132" s="17">
        <v>198</v>
      </c>
      <c r="F132" s="15">
        <v>57820.32</v>
      </c>
      <c r="G132" s="15">
        <v>11448422.51</v>
      </c>
    </row>
    <row r="133" spans="1:7" x14ac:dyDescent="0.25">
      <c r="A133" s="106"/>
      <c r="B133" s="71" t="s">
        <v>68</v>
      </c>
      <c r="C133" s="57" t="s">
        <v>44</v>
      </c>
      <c r="D133" s="72" t="s">
        <v>22</v>
      </c>
      <c r="E133" s="73">
        <v>198</v>
      </c>
      <c r="F133" s="74">
        <v>131412.51</v>
      </c>
      <c r="G133" s="74">
        <v>26019677.489999998</v>
      </c>
    </row>
    <row r="134" spans="1:7" x14ac:dyDescent="0.25">
      <c r="A134" s="106"/>
      <c r="B134" s="71"/>
      <c r="C134" s="57"/>
      <c r="D134" s="72"/>
      <c r="E134" s="73"/>
      <c r="F134" s="74"/>
      <c r="G134" s="74"/>
    </row>
    <row r="135" spans="1:7" ht="21.75" customHeight="1" x14ac:dyDescent="0.25">
      <c r="A135" s="106"/>
      <c r="B135" s="71"/>
      <c r="C135" s="57"/>
      <c r="D135" s="72"/>
      <c r="E135" s="73"/>
      <c r="F135" s="74"/>
      <c r="G135" s="74"/>
    </row>
    <row r="136" spans="1:7" x14ac:dyDescent="0.25">
      <c r="A136" s="84" t="s">
        <v>86</v>
      </c>
      <c r="B136" s="85"/>
      <c r="C136" s="85"/>
      <c r="D136" s="85"/>
      <c r="E136" s="85"/>
      <c r="F136" s="86"/>
      <c r="G136" s="27">
        <f>G132+G133</f>
        <v>37468100</v>
      </c>
    </row>
    <row r="137" spans="1:7" x14ac:dyDescent="0.25">
      <c r="A137" s="105" t="s">
        <v>70</v>
      </c>
      <c r="B137" s="16" t="s">
        <v>59</v>
      </c>
      <c r="C137" s="13" t="s">
        <v>44</v>
      </c>
      <c r="D137" s="14" t="s">
        <v>22</v>
      </c>
      <c r="E137" s="17">
        <v>217</v>
      </c>
      <c r="F137" s="15">
        <v>60943.63</v>
      </c>
      <c r="G137" s="15">
        <v>13224766.41</v>
      </c>
    </row>
    <row r="138" spans="1:7" x14ac:dyDescent="0.25">
      <c r="A138" s="106"/>
      <c r="B138" s="71" t="s">
        <v>68</v>
      </c>
      <c r="C138" s="57" t="s">
        <v>44</v>
      </c>
      <c r="D138" s="72" t="s">
        <v>22</v>
      </c>
      <c r="E138" s="73">
        <v>217</v>
      </c>
      <c r="F138" s="74">
        <v>149583.57</v>
      </c>
      <c r="G138" s="74">
        <v>32459633.59</v>
      </c>
    </row>
    <row r="139" spans="1:7" x14ac:dyDescent="0.25">
      <c r="A139" s="106"/>
      <c r="B139" s="71"/>
      <c r="C139" s="57"/>
      <c r="D139" s="72"/>
      <c r="E139" s="73"/>
      <c r="F139" s="74"/>
      <c r="G139" s="74"/>
    </row>
    <row r="140" spans="1:7" ht="24" customHeight="1" x14ac:dyDescent="0.25">
      <c r="A140" s="106"/>
      <c r="B140" s="71"/>
      <c r="C140" s="57"/>
      <c r="D140" s="72"/>
      <c r="E140" s="73"/>
      <c r="F140" s="74"/>
      <c r="G140" s="74"/>
    </row>
    <row r="141" spans="1:7" x14ac:dyDescent="0.25">
      <c r="A141" s="84" t="s">
        <v>86</v>
      </c>
      <c r="B141" s="85"/>
      <c r="C141" s="85"/>
      <c r="D141" s="85"/>
      <c r="E141" s="85"/>
      <c r="F141" s="86"/>
      <c r="G141" s="27">
        <f>G137+G138</f>
        <v>45684400</v>
      </c>
    </row>
    <row r="142" spans="1:7" x14ac:dyDescent="0.25">
      <c r="A142" s="105" t="s">
        <v>71</v>
      </c>
      <c r="B142" s="16" t="s">
        <v>59</v>
      </c>
      <c r="C142" s="13" t="s">
        <v>44</v>
      </c>
      <c r="D142" s="14" t="s">
        <v>22</v>
      </c>
      <c r="E142" s="17">
        <v>70</v>
      </c>
      <c r="F142" s="15">
        <v>86265.91</v>
      </c>
      <c r="G142" s="15">
        <v>6038613.7699999996</v>
      </c>
    </row>
    <row r="143" spans="1:7" x14ac:dyDescent="0.25">
      <c r="A143" s="106"/>
      <c r="B143" s="71" t="s">
        <v>68</v>
      </c>
      <c r="C143" s="57" t="s">
        <v>44</v>
      </c>
      <c r="D143" s="72" t="s">
        <v>22</v>
      </c>
      <c r="E143" s="73">
        <v>70</v>
      </c>
      <c r="F143" s="74">
        <v>168788.37</v>
      </c>
      <c r="G143" s="74">
        <v>11815186.23</v>
      </c>
    </row>
    <row r="144" spans="1:7" x14ac:dyDescent="0.25">
      <c r="A144" s="106"/>
      <c r="B144" s="71"/>
      <c r="C144" s="57"/>
      <c r="D144" s="72"/>
      <c r="E144" s="73"/>
      <c r="F144" s="74"/>
      <c r="G144" s="74"/>
    </row>
    <row r="145" spans="1:7" ht="21" customHeight="1" x14ac:dyDescent="0.25">
      <c r="A145" s="106"/>
      <c r="B145" s="71"/>
      <c r="C145" s="57"/>
      <c r="D145" s="72"/>
      <c r="E145" s="73"/>
      <c r="F145" s="74"/>
      <c r="G145" s="74"/>
    </row>
    <row r="146" spans="1:7" x14ac:dyDescent="0.25">
      <c r="A146" s="84" t="s">
        <v>86</v>
      </c>
      <c r="B146" s="85"/>
      <c r="C146" s="85"/>
      <c r="D146" s="85"/>
      <c r="E146" s="85"/>
      <c r="F146" s="86"/>
      <c r="G146" s="27">
        <f>G142+G143</f>
        <v>17853800</v>
      </c>
    </row>
    <row r="147" spans="1:7" x14ac:dyDescent="0.25">
      <c r="A147" s="105" t="s">
        <v>72</v>
      </c>
      <c r="B147" s="16" t="s">
        <v>59</v>
      </c>
      <c r="C147" s="13" t="s">
        <v>44</v>
      </c>
      <c r="D147" s="14" t="s">
        <v>22</v>
      </c>
      <c r="E147" s="17">
        <v>180</v>
      </c>
      <c r="F147" s="15">
        <v>66869.149999999994</v>
      </c>
      <c r="G147" s="15">
        <v>12036447.109999999</v>
      </c>
    </row>
    <row r="148" spans="1:7" x14ac:dyDescent="0.25">
      <c r="A148" s="106"/>
      <c r="B148" s="71" t="s">
        <v>68</v>
      </c>
      <c r="C148" s="57" t="s">
        <v>44</v>
      </c>
      <c r="D148" s="72" t="s">
        <v>22</v>
      </c>
      <c r="E148" s="73">
        <v>180</v>
      </c>
      <c r="F148" s="74">
        <v>144418.63</v>
      </c>
      <c r="G148" s="74">
        <v>25995352.890000001</v>
      </c>
    </row>
    <row r="149" spans="1:7" x14ac:dyDescent="0.25">
      <c r="A149" s="106"/>
      <c r="B149" s="71"/>
      <c r="C149" s="57"/>
      <c r="D149" s="72"/>
      <c r="E149" s="73"/>
      <c r="F149" s="74"/>
      <c r="G149" s="74"/>
    </row>
    <row r="150" spans="1:7" ht="22.5" customHeight="1" x14ac:dyDescent="0.25">
      <c r="A150" s="106"/>
      <c r="B150" s="71"/>
      <c r="C150" s="57"/>
      <c r="D150" s="72"/>
      <c r="E150" s="73"/>
      <c r="F150" s="74"/>
      <c r="G150" s="74"/>
    </row>
    <row r="151" spans="1:7" x14ac:dyDescent="0.25">
      <c r="A151" s="84" t="s">
        <v>86</v>
      </c>
      <c r="B151" s="85"/>
      <c r="C151" s="85"/>
      <c r="D151" s="85"/>
      <c r="E151" s="85"/>
      <c r="F151" s="86"/>
      <c r="G151" s="27">
        <f>G147+G148</f>
        <v>38031800</v>
      </c>
    </row>
    <row r="152" spans="1:7" x14ac:dyDescent="0.25">
      <c r="A152" s="105" t="s">
        <v>73</v>
      </c>
      <c r="B152" s="16" t="s">
        <v>59</v>
      </c>
      <c r="C152" s="13" t="s">
        <v>44</v>
      </c>
      <c r="D152" s="14" t="s">
        <v>22</v>
      </c>
      <c r="E152" s="17">
        <v>109</v>
      </c>
      <c r="F152" s="15">
        <v>59877.67</v>
      </c>
      <c r="G152" s="15">
        <v>6526666.04</v>
      </c>
    </row>
    <row r="153" spans="1:7" x14ac:dyDescent="0.25">
      <c r="A153" s="106"/>
      <c r="B153" s="71" t="s">
        <v>68</v>
      </c>
      <c r="C153" s="57" t="s">
        <v>44</v>
      </c>
      <c r="D153" s="72" t="s">
        <v>22</v>
      </c>
      <c r="E153" s="73">
        <v>109</v>
      </c>
      <c r="F153" s="74">
        <v>138636.09</v>
      </c>
      <c r="G153" s="74">
        <v>15111333.960000001</v>
      </c>
    </row>
    <row r="154" spans="1:7" x14ac:dyDescent="0.25">
      <c r="A154" s="106"/>
      <c r="B154" s="71"/>
      <c r="C154" s="57"/>
      <c r="D154" s="72"/>
      <c r="E154" s="73"/>
      <c r="F154" s="74"/>
      <c r="G154" s="74"/>
    </row>
    <row r="155" spans="1:7" ht="22.5" customHeight="1" x14ac:dyDescent="0.25">
      <c r="A155" s="106"/>
      <c r="B155" s="71"/>
      <c r="C155" s="57"/>
      <c r="D155" s="72"/>
      <c r="E155" s="73"/>
      <c r="F155" s="74"/>
      <c r="G155" s="74"/>
    </row>
    <row r="156" spans="1:7" x14ac:dyDescent="0.25">
      <c r="A156" s="84" t="s">
        <v>86</v>
      </c>
      <c r="B156" s="85"/>
      <c r="C156" s="85"/>
      <c r="D156" s="85"/>
      <c r="E156" s="85"/>
      <c r="F156" s="86"/>
      <c r="G156" s="27">
        <f>G152+G153</f>
        <v>21638000</v>
      </c>
    </row>
    <row r="157" spans="1:7" x14ac:dyDescent="0.25">
      <c r="A157" s="105" t="s">
        <v>74</v>
      </c>
      <c r="B157" s="16" t="s">
        <v>59</v>
      </c>
      <c r="C157" s="13" t="s">
        <v>44</v>
      </c>
      <c r="D157" s="14" t="s">
        <v>22</v>
      </c>
      <c r="E157" s="17">
        <v>38</v>
      </c>
      <c r="F157" s="15">
        <v>129236.77</v>
      </c>
      <c r="G157" s="15">
        <v>4910997.09</v>
      </c>
    </row>
    <row r="158" spans="1:7" x14ac:dyDescent="0.25">
      <c r="A158" s="106"/>
      <c r="B158" s="71" t="s">
        <v>68</v>
      </c>
      <c r="C158" s="57" t="s">
        <v>44</v>
      </c>
      <c r="D158" s="72" t="s">
        <v>22</v>
      </c>
      <c r="E158" s="73">
        <v>38</v>
      </c>
      <c r="F158" s="74">
        <v>275994.81</v>
      </c>
      <c r="G158" s="74">
        <v>10487802.91</v>
      </c>
    </row>
    <row r="159" spans="1:7" x14ac:dyDescent="0.25">
      <c r="A159" s="106"/>
      <c r="B159" s="71"/>
      <c r="C159" s="57"/>
      <c r="D159" s="72"/>
      <c r="E159" s="73"/>
      <c r="F159" s="74"/>
      <c r="G159" s="74"/>
    </row>
    <row r="160" spans="1:7" ht="21" customHeight="1" x14ac:dyDescent="0.25">
      <c r="A160" s="106"/>
      <c r="B160" s="71"/>
      <c r="C160" s="57"/>
      <c r="D160" s="72"/>
      <c r="E160" s="73"/>
      <c r="F160" s="74"/>
      <c r="G160" s="74"/>
    </row>
    <row r="161" spans="1:7" x14ac:dyDescent="0.25">
      <c r="A161" s="84" t="s">
        <v>86</v>
      </c>
      <c r="B161" s="85"/>
      <c r="C161" s="85"/>
      <c r="D161" s="85"/>
      <c r="E161" s="85"/>
      <c r="F161" s="86"/>
      <c r="G161" s="27">
        <f>G157+G158</f>
        <v>15398800</v>
      </c>
    </row>
    <row r="162" spans="1:7" x14ac:dyDescent="0.25">
      <c r="A162" s="105" t="s">
        <v>75</v>
      </c>
      <c r="B162" s="16" t="s">
        <v>59</v>
      </c>
      <c r="C162" s="13" t="s">
        <v>44</v>
      </c>
      <c r="D162" s="14" t="s">
        <v>22</v>
      </c>
      <c r="E162" s="17">
        <v>12</v>
      </c>
      <c r="F162" s="15">
        <v>92881.24</v>
      </c>
      <c r="G162" s="15">
        <v>1114574.8899999999</v>
      </c>
    </row>
    <row r="163" spans="1:7" x14ac:dyDescent="0.25">
      <c r="A163" s="106"/>
      <c r="B163" s="71" t="s">
        <v>68</v>
      </c>
      <c r="C163" s="57" t="s">
        <v>44</v>
      </c>
      <c r="D163" s="72" t="s">
        <v>22</v>
      </c>
      <c r="E163" s="73">
        <v>12</v>
      </c>
      <c r="F163" s="74">
        <v>330510.43</v>
      </c>
      <c r="G163" s="74">
        <v>3966125.11</v>
      </c>
    </row>
    <row r="164" spans="1:7" x14ac:dyDescent="0.25">
      <c r="A164" s="106"/>
      <c r="B164" s="71"/>
      <c r="C164" s="57"/>
      <c r="D164" s="72"/>
      <c r="E164" s="73"/>
      <c r="F164" s="74"/>
      <c r="G164" s="74"/>
    </row>
    <row r="165" spans="1:7" ht="19.5" customHeight="1" x14ac:dyDescent="0.25">
      <c r="A165" s="106"/>
      <c r="B165" s="71"/>
      <c r="C165" s="57"/>
      <c r="D165" s="72"/>
      <c r="E165" s="73"/>
      <c r="F165" s="74"/>
      <c r="G165" s="74"/>
    </row>
    <row r="166" spans="1:7" x14ac:dyDescent="0.25">
      <c r="A166" s="18"/>
      <c r="B166" s="16"/>
      <c r="C166" s="13"/>
      <c r="D166" s="14"/>
      <c r="E166" s="17"/>
      <c r="F166" s="15"/>
      <c r="G166" s="27">
        <f>G162+G163</f>
        <v>5080700</v>
      </c>
    </row>
    <row r="167" spans="1:7" x14ac:dyDescent="0.25">
      <c r="A167" s="105" t="s">
        <v>76</v>
      </c>
      <c r="B167" s="16" t="s">
        <v>59</v>
      </c>
      <c r="C167" s="13" t="s">
        <v>44</v>
      </c>
      <c r="D167" s="14" t="s">
        <v>22</v>
      </c>
      <c r="E167" s="17">
        <v>9</v>
      </c>
      <c r="F167" s="15">
        <v>117249.42</v>
      </c>
      <c r="G167" s="15">
        <v>1055244.79</v>
      </c>
    </row>
    <row r="168" spans="1:7" x14ac:dyDescent="0.25">
      <c r="A168" s="106"/>
      <c r="B168" s="71" t="s">
        <v>68</v>
      </c>
      <c r="C168" s="57" t="s">
        <v>44</v>
      </c>
      <c r="D168" s="72" t="s">
        <v>22</v>
      </c>
      <c r="E168" s="73">
        <v>9</v>
      </c>
      <c r="F168" s="74">
        <v>418506.13</v>
      </c>
      <c r="G168" s="74">
        <v>3766555.21</v>
      </c>
    </row>
    <row r="169" spans="1:7" x14ac:dyDescent="0.25">
      <c r="A169" s="106"/>
      <c r="B169" s="71"/>
      <c r="C169" s="57"/>
      <c r="D169" s="72"/>
      <c r="E169" s="73"/>
      <c r="F169" s="74"/>
      <c r="G169" s="74"/>
    </row>
    <row r="170" spans="1:7" ht="20.25" customHeight="1" x14ac:dyDescent="0.25">
      <c r="A170" s="106"/>
      <c r="B170" s="71"/>
      <c r="C170" s="57"/>
      <c r="D170" s="72"/>
      <c r="E170" s="73"/>
      <c r="F170" s="74"/>
      <c r="G170" s="74"/>
    </row>
    <row r="171" spans="1:7" x14ac:dyDescent="0.25">
      <c r="A171" s="84" t="s">
        <v>86</v>
      </c>
      <c r="B171" s="85"/>
      <c r="C171" s="85"/>
      <c r="D171" s="85"/>
      <c r="E171" s="85"/>
      <c r="F171" s="86"/>
      <c r="G171" s="27">
        <f>G167+G168</f>
        <v>4821800</v>
      </c>
    </row>
    <row r="172" spans="1:7" x14ac:dyDescent="0.25">
      <c r="A172" s="105" t="s">
        <v>77</v>
      </c>
      <c r="B172" s="16" t="s">
        <v>59</v>
      </c>
      <c r="C172" s="13" t="s">
        <v>44</v>
      </c>
      <c r="D172" s="14" t="s">
        <v>22</v>
      </c>
      <c r="E172" s="17">
        <v>17</v>
      </c>
      <c r="F172" s="15">
        <v>113928.5</v>
      </c>
      <c r="G172" s="15">
        <v>1936784.57</v>
      </c>
    </row>
    <row r="173" spans="1:7" x14ac:dyDescent="0.25">
      <c r="A173" s="106"/>
      <c r="B173" s="71" t="s">
        <v>68</v>
      </c>
      <c r="C173" s="57" t="s">
        <v>44</v>
      </c>
      <c r="D173" s="72" t="s">
        <v>22</v>
      </c>
      <c r="E173" s="73">
        <v>17</v>
      </c>
      <c r="F173" s="74">
        <v>418800.91</v>
      </c>
      <c r="G173" s="74">
        <v>7119615.4299999997</v>
      </c>
    </row>
    <row r="174" spans="1:7" x14ac:dyDescent="0.25">
      <c r="A174" s="106"/>
      <c r="B174" s="71"/>
      <c r="C174" s="57"/>
      <c r="D174" s="72"/>
      <c r="E174" s="73"/>
      <c r="F174" s="74"/>
      <c r="G174" s="74"/>
    </row>
    <row r="175" spans="1:7" ht="20.25" customHeight="1" x14ac:dyDescent="0.25">
      <c r="A175" s="106"/>
      <c r="B175" s="71"/>
      <c r="C175" s="57"/>
      <c r="D175" s="72"/>
      <c r="E175" s="73"/>
      <c r="F175" s="74"/>
      <c r="G175" s="74"/>
    </row>
    <row r="176" spans="1:7" x14ac:dyDescent="0.25">
      <c r="A176" s="84" t="s">
        <v>86</v>
      </c>
      <c r="B176" s="85"/>
      <c r="C176" s="85"/>
      <c r="D176" s="85"/>
      <c r="E176" s="85"/>
      <c r="F176" s="86"/>
      <c r="G176" s="27">
        <f>G172+G173</f>
        <v>9056400</v>
      </c>
    </row>
    <row r="177" spans="1:7" x14ac:dyDescent="0.25">
      <c r="A177" s="105" t="s">
        <v>78</v>
      </c>
      <c r="B177" s="16" t="s">
        <v>59</v>
      </c>
      <c r="C177" s="13" t="s">
        <v>44</v>
      </c>
      <c r="D177" s="14" t="s">
        <v>22</v>
      </c>
      <c r="E177" s="17">
        <v>7</v>
      </c>
      <c r="F177" s="15">
        <v>131195.07999999999</v>
      </c>
      <c r="G177" s="15">
        <v>918365.57</v>
      </c>
    </row>
    <row r="178" spans="1:7" x14ac:dyDescent="0.25">
      <c r="A178" s="106"/>
      <c r="B178" s="71" t="s">
        <v>68</v>
      </c>
      <c r="C178" s="57" t="s">
        <v>44</v>
      </c>
      <c r="D178" s="72" t="s">
        <v>22</v>
      </c>
      <c r="E178" s="73">
        <v>7</v>
      </c>
      <c r="F178" s="74">
        <v>541633.49</v>
      </c>
      <c r="G178" s="74">
        <v>3791434.43</v>
      </c>
    </row>
    <row r="179" spans="1:7" x14ac:dyDescent="0.25">
      <c r="A179" s="106"/>
      <c r="B179" s="71"/>
      <c r="C179" s="57"/>
      <c r="D179" s="72"/>
      <c r="E179" s="73"/>
      <c r="F179" s="74"/>
      <c r="G179" s="74"/>
    </row>
    <row r="180" spans="1:7" ht="21.75" customHeight="1" x14ac:dyDescent="0.25">
      <c r="A180" s="106"/>
      <c r="B180" s="71"/>
      <c r="C180" s="57"/>
      <c r="D180" s="72"/>
      <c r="E180" s="73"/>
      <c r="F180" s="74"/>
      <c r="G180" s="74"/>
    </row>
    <row r="181" spans="1:7" x14ac:dyDescent="0.25">
      <c r="A181" s="84" t="s">
        <v>86</v>
      </c>
      <c r="B181" s="85"/>
      <c r="C181" s="85"/>
      <c r="D181" s="85"/>
      <c r="E181" s="85"/>
      <c r="F181" s="86"/>
      <c r="G181" s="40">
        <f>G177+G178</f>
        <v>4709800</v>
      </c>
    </row>
    <row r="182" spans="1:7" x14ac:dyDescent="0.25">
      <c r="A182" s="105" t="s">
        <v>79</v>
      </c>
      <c r="B182" s="97" t="s">
        <v>80</v>
      </c>
      <c r="C182" s="57" t="s">
        <v>13</v>
      </c>
      <c r="D182" s="72" t="s">
        <v>81</v>
      </c>
      <c r="E182" s="98">
        <v>113400</v>
      </c>
      <c r="F182" s="69">
        <v>140.16</v>
      </c>
      <c r="G182" s="69">
        <v>15894700</v>
      </c>
    </row>
    <row r="183" spans="1:7" ht="35.25" customHeight="1" x14ac:dyDescent="0.25">
      <c r="A183" s="105"/>
      <c r="B183" s="97"/>
      <c r="C183" s="57"/>
      <c r="D183" s="72"/>
      <c r="E183" s="116"/>
      <c r="F183" s="83"/>
      <c r="G183" s="83"/>
    </row>
    <row r="184" spans="1:7" x14ac:dyDescent="0.25">
      <c r="A184" s="84" t="s">
        <v>86</v>
      </c>
      <c r="B184" s="85"/>
      <c r="C184" s="85"/>
      <c r="D184" s="85"/>
      <c r="E184" s="85"/>
      <c r="F184" s="86"/>
      <c r="G184" s="41">
        <f>G182</f>
        <v>15894700</v>
      </c>
    </row>
    <row r="185" spans="1:7" x14ac:dyDescent="0.25">
      <c r="A185" s="105" t="s">
        <v>82</v>
      </c>
      <c r="B185" s="107" t="s">
        <v>83</v>
      </c>
      <c r="C185" s="110" t="s">
        <v>84</v>
      </c>
      <c r="D185" s="113" t="s">
        <v>85</v>
      </c>
      <c r="E185" s="98">
        <v>24</v>
      </c>
      <c r="F185" s="69">
        <v>1432191.67</v>
      </c>
      <c r="G185" s="69">
        <v>34372600</v>
      </c>
    </row>
    <row r="186" spans="1:7" x14ac:dyDescent="0.25">
      <c r="A186" s="105"/>
      <c r="B186" s="108"/>
      <c r="C186" s="111"/>
      <c r="D186" s="114"/>
      <c r="E186" s="99"/>
      <c r="F186" s="70"/>
      <c r="G186" s="70"/>
    </row>
    <row r="187" spans="1:7" ht="254.25" customHeight="1" x14ac:dyDescent="0.25">
      <c r="A187" s="105"/>
      <c r="B187" s="109"/>
      <c r="C187" s="112"/>
      <c r="D187" s="115"/>
      <c r="E187" s="116"/>
      <c r="F187" s="83"/>
      <c r="G187" s="83"/>
    </row>
    <row r="188" spans="1:7" x14ac:dyDescent="0.25">
      <c r="A188" s="48" t="s">
        <v>86</v>
      </c>
      <c r="B188" s="49"/>
      <c r="C188" s="49"/>
      <c r="D188" s="49"/>
      <c r="E188" s="49"/>
      <c r="F188" s="50"/>
      <c r="G188" s="42">
        <f>G185</f>
        <v>34372600</v>
      </c>
    </row>
    <row r="189" spans="1:7" ht="39" customHeight="1" x14ac:dyDescent="0.25">
      <c r="A189" s="51" t="s">
        <v>106</v>
      </c>
      <c r="B189" s="19" t="s">
        <v>107</v>
      </c>
      <c r="C189" s="19" t="s">
        <v>108</v>
      </c>
      <c r="D189" s="19" t="s">
        <v>109</v>
      </c>
      <c r="E189" s="20">
        <v>229647</v>
      </c>
      <c r="F189" s="21">
        <v>4.3499999999999996</v>
      </c>
      <c r="G189" s="21">
        <v>1000000</v>
      </c>
    </row>
    <row r="190" spans="1:7" ht="24.75" customHeight="1" x14ac:dyDescent="0.25">
      <c r="A190" s="52"/>
      <c r="B190" s="19" t="s">
        <v>124</v>
      </c>
      <c r="C190" s="29" t="s">
        <v>110</v>
      </c>
      <c r="D190" s="19" t="s">
        <v>109</v>
      </c>
      <c r="E190" s="46">
        <v>64000</v>
      </c>
      <c r="F190" s="21">
        <v>577.98</v>
      </c>
      <c r="G190" s="21">
        <v>36990820</v>
      </c>
    </row>
    <row r="191" spans="1:7" ht="49.5" customHeight="1" x14ac:dyDescent="0.25">
      <c r="A191" s="52"/>
      <c r="B191" s="45" t="s">
        <v>128</v>
      </c>
      <c r="C191" s="29" t="s">
        <v>129</v>
      </c>
      <c r="D191" s="43" t="s">
        <v>130</v>
      </c>
      <c r="E191" s="46">
        <v>6</v>
      </c>
      <c r="F191" s="44">
        <v>83333.34</v>
      </c>
      <c r="G191" s="44">
        <v>500000</v>
      </c>
    </row>
    <row r="192" spans="1:7" ht="89.25" customHeight="1" x14ac:dyDescent="0.25">
      <c r="A192" s="52"/>
      <c r="B192" s="54" t="s">
        <v>111</v>
      </c>
      <c r="C192" s="19" t="s">
        <v>112</v>
      </c>
      <c r="D192" s="19" t="s">
        <v>113</v>
      </c>
      <c r="E192" s="21">
        <v>26.4</v>
      </c>
      <c r="F192" s="21">
        <v>484434.85</v>
      </c>
      <c r="G192" s="21">
        <v>12736280</v>
      </c>
    </row>
    <row r="193" spans="1:7" ht="42.75" customHeight="1" x14ac:dyDescent="0.25">
      <c r="A193" s="52"/>
      <c r="B193" s="56"/>
      <c r="C193" s="29" t="s">
        <v>114</v>
      </c>
      <c r="D193" s="19" t="s">
        <v>115</v>
      </c>
      <c r="E193" s="21">
        <v>112.6</v>
      </c>
      <c r="F193" s="21">
        <v>124777.97</v>
      </c>
      <c r="G193" s="21">
        <v>14050000</v>
      </c>
    </row>
    <row r="194" spans="1:7" ht="25.5" x14ac:dyDescent="0.25">
      <c r="A194" s="52"/>
      <c r="B194" s="57" t="s">
        <v>125</v>
      </c>
      <c r="C194" s="29" t="s">
        <v>116</v>
      </c>
      <c r="D194" s="19" t="s">
        <v>30</v>
      </c>
      <c r="E194" s="20">
        <v>4835</v>
      </c>
      <c r="F194" s="21">
        <v>501.55</v>
      </c>
      <c r="G194" s="21">
        <v>2425000</v>
      </c>
    </row>
    <row r="195" spans="1:7" ht="38.25" x14ac:dyDescent="0.25">
      <c r="A195" s="53"/>
      <c r="B195" s="57"/>
      <c r="C195" s="29" t="s">
        <v>117</v>
      </c>
      <c r="D195" s="19" t="s">
        <v>30</v>
      </c>
      <c r="E195" s="20">
        <v>38</v>
      </c>
      <c r="F195" s="21">
        <v>131.58000000000001</v>
      </c>
      <c r="G195" s="21">
        <v>5000</v>
      </c>
    </row>
    <row r="196" spans="1:7" x14ac:dyDescent="0.25">
      <c r="A196" s="49" t="s">
        <v>126</v>
      </c>
      <c r="B196" s="49"/>
      <c r="C196" s="49"/>
      <c r="D196" s="49"/>
      <c r="E196" s="49"/>
      <c r="F196" s="49"/>
      <c r="G196" s="42">
        <f>G189+G190+G191+G192+G193+G194+G195</f>
        <v>67707100</v>
      </c>
    </row>
    <row r="197" spans="1:7" ht="25.5" x14ac:dyDescent="0.25">
      <c r="A197" s="51" t="s">
        <v>118</v>
      </c>
      <c r="B197" s="54" t="s">
        <v>119</v>
      </c>
      <c r="C197" s="19" t="s">
        <v>120</v>
      </c>
      <c r="D197" s="19" t="s">
        <v>121</v>
      </c>
      <c r="E197" s="35" t="s">
        <v>122</v>
      </c>
      <c r="F197" s="21"/>
      <c r="G197" s="21">
        <v>37638600</v>
      </c>
    </row>
    <row r="198" spans="1:7" ht="25.5" x14ac:dyDescent="0.25">
      <c r="A198" s="53"/>
      <c r="B198" s="55"/>
      <c r="C198" s="29" t="s">
        <v>123</v>
      </c>
      <c r="D198" s="19" t="s">
        <v>121</v>
      </c>
      <c r="E198" s="46">
        <v>12863</v>
      </c>
      <c r="F198" s="21">
        <v>19.43</v>
      </c>
      <c r="G198" s="21">
        <v>250000</v>
      </c>
    </row>
    <row r="199" spans="1:7" x14ac:dyDescent="0.25">
      <c r="A199" s="48" t="s">
        <v>86</v>
      </c>
      <c r="B199" s="58"/>
      <c r="C199" s="58"/>
      <c r="D199" s="58"/>
      <c r="E199" s="58"/>
      <c r="F199" s="59"/>
      <c r="G199" s="42">
        <f>G197+G198</f>
        <v>37888600</v>
      </c>
    </row>
    <row r="200" spans="1:7" x14ac:dyDescent="0.25">
      <c r="A200" s="48" t="s">
        <v>127</v>
      </c>
      <c r="B200" s="49"/>
      <c r="C200" s="49"/>
      <c r="D200" s="49"/>
      <c r="E200" s="49"/>
      <c r="F200" s="50"/>
      <c r="G200" s="47">
        <f>G12+G14+G19+G23+G35+G46+G48+G53+G57+G63+G69+G75+G81+G87+G96+G102+G111+G118+G126+G131+G136+G141+G146+G151+G156+G161+G166+G171+G176+G181+G184+G188+G196+G199</f>
        <v>1096068999.9997048</v>
      </c>
    </row>
  </sheetData>
  <mergeCells count="232">
    <mergeCell ref="A188:F188"/>
    <mergeCell ref="A75:F75"/>
    <mergeCell ref="A81:F81"/>
    <mergeCell ref="A87:F87"/>
    <mergeCell ref="A96:F96"/>
    <mergeCell ref="A102:F102"/>
    <mergeCell ref="A111:F111"/>
    <mergeCell ref="A118:F118"/>
    <mergeCell ref="A126:F126"/>
    <mergeCell ref="A136:F136"/>
    <mergeCell ref="A131:F131"/>
    <mergeCell ref="F182:F183"/>
    <mergeCell ref="B178:B180"/>
    <mergeCell ref="C178:C180"/>
    <mergeCell ref="D178:D180"/>
    <mergeCell ref="E178:E180"/>
    <mergeCell ref="F178:F180"/>
    <mergeCell ref="B168:B170"/>
    <mergeCell ref="C168:C170"/>
    <mergeCell ref="D168:D170"/>
    <mergeCell ref="E168:E170"/>
    <mergeCell ref="F168:F170"/>
    <mergeCell ref="B158:B160"/>
    <mergeCell ref="C158:C160"/>
    <mergeCell ref="G182:G183"/>
    <mergeCell ref="A185:A187"/>
    <mergeCell ref="B185:B187"/>
    <mergeCell ref="C185:C187"/>
    <mergeCell ref="D185:D187"/>
    <mergeCell ref="E185:E187"/>
    <mergeCell ref="F185:F187"/>
    <mergeCell ref="G185:G187"/>
    <mergeCell ref="A182:A183"/>
    <mergeCell ref="B182:B183"/>
    <mergeCell ref="C182:C183"/>
    <mergeCell ref="D182:D183"/>
    <mergeCell ref="E182:E183"/>
    <mergeCell ref="A184:F184"/>
    <mergeCell ref="G178:G180"/>
    <mergeCell ref="A177:A180"/>
    <mergeCell ref="A181:F181"/>
    <mergeCell ref="B173:B175"/>
    <mergeCell ref="C173:C175"/>
    <mergeCell ref="D173:D175"/>
    <mergeCell ref="E173:E175"/>
    <mergeCell ref="F173:F175"/>
    <mergeCell ref="G173:G175"/>
    <mergeCell ref="A172:A175"/>
    <mergeCell ref="A176:F176"/>
    <mergeCell ref="G168:G170"/>
    <mergeCell ref="A167:A170"/>
    <mergeCell ref="A171:F171"/>
    <mergeCell ref="B163:B165"/>
    <mergeCell ref="C163:C165"/>
    <mergeCell ref="D163:D165"/>
    <mergeCell ref="E163:E165"/>
    <mergeCell ref="F163:F165"/>
    <mergeCell ref="G163:G165"/>
    <mergeCell ref="A162:A165"/>
    <mergeCell ref="D158:D160"/>
    <mergeCell ref="E158:E160"/>
    <mergeCell ref="F158:F160"/>
    <mergeCell ref="G158:G160"/>
    <mergeCell ref="A157:A160"/>
    <mergeCell ref="A161:F161"/>
    <mergeCell ref="B153:B155"/>
    <mergeCell ref="C153:C155"/>
    <mergeCell ref="D153:D155"/>
    <mergeCell ref="E153:E155"/>
    <mergeCell ref="F153:F155"/>
    <mergeCell ref="G153:G155"/>
    <mergeCell ref="A152:A155"/>
    <mergeCell ref="A156:F156"/>
    <mergeCell ref="B148:B150"/>
    <mergeCell ref="C148:C150"/>
    <mergeCell ref="D148:D150"/>
    <mergeCell ref="E148:E150"/>
    <mergeCell ref="F148:F150"/>
    <mergeCell ref="G148:G150"/>
    <mergeCell ref="A147:A150"/>
    <mergeCell ref="A151:F151"/>
    <mergeCell ref="B143:B145"/>
    <mergeCell ref="C143:C145"/>
    <mergeCell ref="D143:D145"/>
    <mergeCell ref="E143:E145"/>
    <mergeCell ref="F143:F145"/>
    <mergeCell ref="G143:G145"/>
    <mergeCell ref="A142:A145"/>
    <mergeCell ref="A146:F146"/>
    <mergeCell ref="G138:G140"/>
    <mergeCell ref="A137:A140"/>
    <mergeCell ref="A141:F141"/>
    <mergeCell ref="B133:B135"/>
    <mergeCell ref="C133:C135"/>
    <mergeCell ref="D133:D135"/>
    <mergeCell ref="E133:E135"/>
    <mergeCell ref="F133:F135"/>
    <mergeCell ref="G133:G135"/>
    <mergeCell ref="A132:A135"/>
    <mergeCell ref="G120:G125"/>
    <mergeCell ref="A127:A130"/>
    <mergeCell ref="B128:B130"/>
    <mergeCell ref="C128:C130"/>
    <mergeCell ref="D128:D130"/>
    <mergeCell ref="E128:E130"/>
    <mergeCell ref="F128:F130"/>
    <mergeCell ref="G128:G130"/>
    <mergeCell ref="A119:A125"/>
    <mergeCell ref="B120:B125"/>
    <mergeCell ref="C120:C125"/>
    <mergeCell ref="D120:D125"/>
    <mergeCell ref="E120:E125"/>
    <mergeCell ref="G104:G110"/>
    <mergeCell ref="A112:A117"/>
    <mergeCell ref="B113:B117"/>
    <mergeCell ref="C113:C117"/>
    <mergeCell ref="D113:D117"/>
    <mergeCell ref="E113:E117"/>
    <mergeCell ref="F113:F117"/>
    <mergeCell ref="G113:G117"/>
    <mergeCell ref="A103:A110"/>
    <mergeCell ref="B104:B110"/>
    <mergeCell ref="C104:C110"/>
    <mergeCell ref="D104:D110"/>
    <mergeCell ref="E104:E110"/>
    <mergeCell ref="G89:G95"/>
    <mergeCell ref="A97:A101"/>
    <mergeCell ref="B97:B101"/>
    <mergeCell ref="C97:C101"/>
    <mergeCell ref="D97:D101"/>
    <mergeCell ref="E97:E101"/>
    <mergeCell ref="F97:F101"/>
    <mergeCell ref="G97:G101"/>
    <mergeCell ref="A88:A95"/>
    <mergeCell ref="B89:B95"/>
    <mergeCell ref="C89:C95"/>
    <mergeCell ref="D89:D95"/>
    <mergeCell ref="E89:E95"/>
    <mergeCell ref="G76:G80"/>
    <mergeCell ref="A82:A86"/>
    <mergeCell ref="B82:B86"/>
    <mergeCell ref="C82:C86"/>
    <mergeCell ref="D82:D86"/>
    <mergeCell ref="E82:E86"/>
    <mergeCell ref="F82:F86"/>
    <mergeCell ref="G82:G86"/>
    <mergeCell ref="A76:A80"/>
    <mergeCell ref="B76:B80"/>
    <mergeCell ref="C76:C80"/>
    <mergeCell ref="D76:D80"/>
    <mergeCell ref="E76:E80"/>
    <mergeCell ref="G64:G68"/>
    <mergeCell ref="A63:F63"/>
    <mergeCell ref="A70:A74"/>
    <mergeCell ref="B70:B74"/>
    <mergeCell ref="C70:C74"/>
    <mergeCell ref="D70:D74"/>
    <mergeCell ref="E70:E74"/>
    <mergeCell ref="F70:F74"/>
    <mergeCell ref="G70:G74"/>
    <mergeCell ref="A64:A68"/>
    <mergeCell ref="B64:B68"/>
    <mergeCell ref="C64:C68"/>
    <mergeCell ref="D64:D68"/>
    <mergeCell ref="E64:E68"/>
    <mergeCell ref="A69:F69"/>
    <mergeCell ref="G54:G56"/>
    <mergeCell ref="A35:F35"/>
    <mergeCell ref="A46:F46"/>
    <mergeCell ref="A48:F48"/>
    <mergeCell ref="A53:F53"/>
    <mergeCell ref="A57:E57"/>
    <mergeCell ref="A58:A62"/>
    <mergeCell ref="B58:B62"/>
    <mergeCell ref="C58:C62"/>
    <mergeCell ref="D58:D62"/>
    <mergeCell ref="E58:E62"/>
    <mergeCell ref="F58:F62"/>
    <mergeCell ref="G58:G62"/>
    <mergeCell ref="A15:A18"/>
    <mergeCell ref="B17:B18"/>
    <mergeCell ref="F17:F18"/>
    <mergeCell ref="G17:G18"/>
    <mergeCell ref="A12:F12"/>
    <mergeCell ref="A14:F14"/>
    <mergeCell ref="A23:F23"/>
    <mergeCell ref="A19:F19"/>
    <mergeCell ref="A49:A52"/>
    <mergeCell ref="G24:G27"/>
    <mergeCell ref="B28:B31"/>
    <mergeCell ref="F28:F31"/>
    <mergeCell ref="G28:G31"/>
    <mergeCell ref="A36:A45"/>
    <mergeCell ref="B36:B39"/>
    <mergeCell ref="F36:F39"/>
    <mergeCell ref="G36:G39"/>
    <mergeCell ref="B40:B43"/>
    <mergeCell ref="F40:F43"/>
    <mergeCell ref="G40:G43"/>
    <mergeCell ref="A9:A11"/>
    <mergeCell ref="A3:G3"/>
    <mergeCell ref="A7:A8"/>
    <mergeCell ref="B7:B8"/>
    <mergeCell ref="C7:C8"/>
    <mergeCell ref="D7:D8"/>
    <mergeCell ref="E7:E8"/>
    <mergeCell ref="F7:F8"/>
    <mergeCell ref="G7:G8"/>
    <mergeCell ref="A200:F200"/>
    <mergeCell ref="A189:A195"/>
    <mergeCell ref="A197:A198"/>
    <mergeCell ref="B197:B198"/>
    <mergeCell ref="B192:B193"/>
    <mergeCell ref="B194:B195"/>
    <mergeCell ref="A196:F196"/>
    <mergeCell ref="A199:F199"/>
    <mergeCell ref="A20:A22"/>
    <mergeCell ref="A24:A34"/>
    <mergeCell ref="B24:B27"/>
    <mergeCell ref="F24:F27"/>
    <mergeCell ref="A54:A56"/>
    <mergeCell ref="B54:B56"/>
    <mergeCell ref="F64:F68"/>
    <mergeCell ref="F76:F80"/>
    <mergeCell ref="F89:F95"/>
    <mergeCell ref="F104:F110"/>
    <mergeCell ref="F120:F125"/>
    <mergeCell ref="B138:B140"/>
    <mergeCell ref="C138:C140"/>
    <mergeCell ref="D138:D140"/>
    <mergeCell ref="E138:E140"/>
    <mergeCell ref="F138:F140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2026-03-17T10:16:18Z</dcterms:modified>
</cp:coreProperties>
</file>